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НМЦ'!$A$1:$O$28</definedName>
  </definedNames>
  <calcPr fullCalcOnLoad="1"/>
</workbook>
</file>

<file path=xl/sharedStrings.xml><?xml version="1.0" encoding="utf-8"?>
<sst xmlns="http://schemas.openxmlformats.org/spreadsheetml/2006/main" count="72" uniqueCount="46">
  <si>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</si>
  <si>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</si>
  <si>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</si>
  <si>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</si>
  <si>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</si>
  <si>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</si>
  <si>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</si>
  <si>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</si>
  <si>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</si>
  <si>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</si>
  <si>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</si>
  <si>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</si>
  <si>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Основные характеристики закупаемого товара, работ, услуг (Эквивалент)</t>
  </si>
  <si>
    <t>№ п/п</t>
  </si>
  <si>
    <t xml:space="preserve"> кол-во</t>
  </si>
  <si>
    <t>в соответствии с описанием объекта закупки</t>
  </si>
  <si>
    <t xml:space="preserve">Источник цены № 1  б/н от б/д
</t>
  </si>
  <si>
    <t xml:space="preserve">Источник цены № 2 б/н от б/д
</t>
  </si>
  <si>
    <t xml:space="preserve">Источник цены № 3 б/н от б/д
</t>
  </si>
  <si>
    <t>Предмет закупки: поставка расходного материала (рентген).</t>
  </si>
  <si>
    <t xml:space="preserve">упак </t>
  </si>
  <si>
    <t>Термографическая пленка DRYVIEW DVB+ Laser Imaging Film, Carestream Health, Inc., США, 35*43 см 125 листов в уп.</t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</si>
  <si>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</si>
  <si>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Источник цены №4 ______________
 (</t>
    </r>
    <r>
      <rPr>
        <vertAlign val="superscript"/>
        <sz val="12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</si>
  <si>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2"/>
        <rFont val="Times New Roman"/>
        <family val="1"/>
      </rPr>
      <t>реквизиты документа)</t>
    </r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</si>
  <si>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</si>
  <si>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t xml:space="preserve">УТВЕРЖДАЮ
</t>
  </si>
  <si>
    <t xml:space="preserve">Главный врач
</t>
  </si>
  <si>
    <t xml:space="preserve">ЧУЗ "РЖД-Медицина" г.Новороссийск
</t>
  </si>
  <si>
    <t>___________________ /С.В. Зайцев/</t>
  </si>
  <si>
    <t>Дата подготовки обоснования начальной (максимальной) цены контракта 24.01.2022 г.</t>
  </si>
  <si>
    <t>Рентгенпленка синечувствительная  35*35 см. 100 листов в уп.</t>
  </si>
  <si>
    <t>Пленка рентгеновская для маммографии 24х30 (100листов) уп</t>
  </si>
  <si>
    <t>Пленка рентгеновская для маммографии 18х24 (100листов)уп</t>
  </si>
  <si>
    <t>фиксаж для ручной  проявки рентгенопленки -5 л в 1 канистре шт.</t>
  </si>
  <si>
    <t>фиксаж для автоматической проявки рентгенопленки 2 канистры по 5 л. в упаковке шт.</t>
  </si>
  <si>
    <t>Проявитель для ручной проявки рентгенопленки - 5 л  в канистре шт.</t>
  </si>
  <si>
    <t>Проявитель для автоматической проявки рентгенопленки - 2   канистры  по 5 л в упаковке шт.</t>
  </si>
  <si>
    <t>Рентгеновская пленка интраоральная для стоматологии  3x4 см №100 уп</t>
  </si>
  <si>
    <t>Рентгенпленка самопроявляющаяся, дентальная 50 листов в уп.</t>
  </si>
  <si>
    <t>Рентгенпленка синечувствительная  24*30см, 100 листов в уп.</t>
  </si>
  <si>
    <t>Рентгенпленка синечувствительная  13*18 см, 100 листов в уп.</t>
  </si>
  <si>
    <t>Рентгенпленка синечувствительная  18*24 см, 100 листов в уп.</t>
  </si>
  <si>
    <t>Рентгенпленка синечувствительная  30*40 см, 100 листов в уп.</t>
  </si>
  <si>
    <t>СОГЛАСОВАНО</t>
  </si>
  <si>
    <t>Главная м/с ________________________ /С.Н. Марочкович/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</si>
</sst>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10</xdr:row>
      <xdr:rowOff>1419225</xdr:rowOff>
    </xdr:from>
    <xdr:to>
      <xdr:col>14</xdr:col>
      <xdr:colOff>47625</xdr:colOff>
      <xdr:row>10</xdr:row>
      <xdr:rowOff>1771650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441007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790575</xdr:colOff>
      <xdr:row>10</xdr:row>
      <xdr:rowOff>1352550</xdr:rowOff>
    </xdr:from>
    <xdr:to>
      <xdr:col>12</xdr:col>
      <xdr:colOff>1076325</xdr:colOff>
      <xdr:row>10</xdr:row>
      <xdr:rowOff>1790700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4343400"/>
          <a:ext cx="1104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90" zoomScaleNormal="90" zoomScaleSheetLayoutView="90" zoomScalePageLayoutView="0" workbookViewId="0" topLeftCell="A19">
      <selection activeCell="C36" sqref="C36"/>
    </sheetView>
  </sheetViews>
  <sheetFormatPr defaultColWidth="9.00390625" defaultRowHeight="12.75"/>
  <cols>
    <col min="1" max="1" width="5.25390625" style="1" customWidth="1"/>
    <col min="2" max="2" width="38.875" style="1" customWidth="1"/>
    <col min="3" max="3" width="23.25390625" style="1" customWidth="1"/>
    <col min="4" max="4" width="6.625" style="2" customWidth="1"/>
    <col min="5" max="5" width="5.875" style="2" customWidth="1"/>
    <col min="6" max="6" width="10.875" style="2" customWidth="1"/>
    <col min="7" max="7" width="11.25390625" style="2" customWidth="1"/>
    <col min="8" max="8" width="10.125" style="2" customWidth="1"/>
    <col min="9" max="9" width="8.25390625" style="2" customWidth="1"/>
    <col min="10" max="10" width="7.875" style="2" customWidth="1"/>
    <col min="11" max="11" width="5.25390625" style="2" customWidth="1"/>
    <col min="12" max="12" width="10.75390625" style="1" customWidth="1"/>
    <col min="13" max="13" width="14.875" style="1" customWidth="1"/>
    <col min="14" max="14" width="18.875" style="1" customWidth="1"/>
    <col min="15" max="15" width="17.125" style="1" customWidth="1"/>
    <col min="16" max="16384" width="9.125" style="1" customWidth="1"/>
  </cols>
  <sheetData>
    <row r="1" spans="1:15" ht="15.7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9.5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48" customHeight="1">
      <c r="A4" s="22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37.5" customHeight="1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.75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.75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"/>
      <c r="M7" s="2"/>
      <c r="N7" s="2"/>
      <c r="O7" s="2"/>
    </row>
    <row r="8" spans="1:15" ht="15.75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"/>
      <c r="M8" s="2"/>
      <c r="N8" s="2"/>
      <c r="O8" s="2"/>
    </row>
    <row r="9" spans="1:15" ht="15.75" customHeight="1">
      <c r="A9" s="17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36" customHeight="1">
      <c r="A10" s="26" t="s">
        <v>13</v>
      </c>
      <c r="B10" s="27" t="s">
        <v>10</v>
      </c>
      <c r="C10" s="26" t="s">
        <v>12</v>
      </c>
      <c r="D10" s="28" t="s">
        <v>3</v>
      </c>
      <c r="E10" s="26" t="s">
        <v>14</v>
      </c>
      <c r="F10" s="27" t="s">
        <v>4</v>
      </c>
      <c r="G10" s="27"/>
      <c r="H10" s="27"/>
      <c r="I10" s="27"/>
      <c r="J10" s="27"/>
      <c r="K10" s="27"/>
      <c r="L10" s="30" t="s">
        <v>5</v>
      </c>
      <c r="M10" s="30"/>
      <c r="N10" s="30"/>
      <c r="O10" s="18" t="s">
        <v>22</v>
      </c>
    </row>
    <row r="11" spans="1:15" ht="174" customHeight="1">
      <c r="A11" s="26"/>
      <c r="B11" s="27"/>
      <c r="C11" s="26"/>
      <c r="D11" s="29"/>
      <c r="E11" s="26"/>
      <c r="F11" s="6" t="s">
        <v>16</v>
      </c>
      <c r="G11" s="6" t="s">
        <v>17</v>
      </c>
      <c r="H11" s="6" t="s">
        <v>18</v>
      </c>
      <c r="I11" s="6" t="s">
        <v>23</v>
      </c>
      <c r="J11" s="6" t="s">
        <v>24</v>
      </c>
      <c r="K11" s="7" t="s">
        <v>6</v>
      </c>
      <c r="L11" s="4" t="s">
        <v>7</v>
      </c>
      <c r="M11" s="4" t="s">
        <v>8</v>
      </c>
      <c r="N11" s="3" t="s">
        <v>25</v>
      </c>
      <c r="O11" s="18"/>
    </row>
    <row r="12" spans="1:15" ht="47.25">
      <c r="A12" s="3">
        <v>1</v>
      </c>
      <c r="B12" s="5" t="s">
        <v>41</v>
      </c>
      <c r="C12" s="8" t="s">
        <v>15</v>
      </c>
      <c r="D12" s="5" t="s">
        <v>20</v>
      </c>
      <c r="E12" s="5">
        <v>10</v>
      </c>
      <c r="F12" s="9">
        <v>899</v>
      </c>
      <c r="G12" s="10">
        <v>937</v>
      </c>
      <c r="H12" s="10">
        <v>870</v>
      </c>
      <c r="I12" s="9">
        <v>0</v>
      </c>
      <c r="J12" s="9">
        <v>0</v>
      </c>
      <c r="K12" s="9"/>
      <c r="L12" s="11">
        <f>(F12+G12+H12)/3</f>
        <v>902</v>
      </c>
      <c r="M12" s="11">
        <f aca="true" t="shared" si="0" ref="M12:M25">STDEV(F12:J12)</f>
        <v>494.61672029966803</v>
      </c>
      <c r="N12" s="9">
        <f aca="true" t="shared" si="1" ref="N12:N25">M12/L12*100</f>
        <v>54.835556574242574</v>
      </c>
      <c r="O12" s="12">
        <f aca="true" t="shared" si="2" ref="O12:O25">L12*E12</f>
        <v>9020</v>
      </c>
    </row>
    <row r="13" spans="1:15" ht="47.25">
      <c r="A13" s="3">
        <f aca="true" t="shared" si="3" ref="A13:A25">1+A12</f>
        <v>2</v>
      </c>
      <c r="B13" s="5" t="s">
        <v>42</v>
      </c>
      <c r="C13" s="8" t="s">
        <v>15</v>
      </c>
      <c r="D13" s="5" t="s">
        <v>20</v>
      </c>
      <c r="E13" s="5">
        <v>24</v>
      </c>
      <c r="F13" s="9">
        <v>1720</v>
      </c>
      <c r="G13" s="10">
        <v>1757</v>
      </c>
      <c r="H13" s="10">
        <v>1630</v>
      </c>
      <c r="I13" s="9">
        <v>0</v>
      </c>
      <c r="J13" s="9">
        <v>0</v>
      </c>
      <c r="K13" s="9"/>
      <c r="L13" s="11">
        <f aca="true" t="shared" si="4" ref="L13:L25">(F13+G13+H13)/3</f>
        <v>1702.3333333333333</v>
      </c>
      <c r="M13" s="11">
        <f t="shared" si="0"/>
        <v>933.5495701889644</v>
      </c>
      <c r="N13" s="9">
        <f t="shared" si="1"/>
        <v>54.83941081979427</v>
      </c>
      <c r="O13" s="12">
        <f t="shared" si="2"/>
        <v>40856</v>
      </c>
    </row>
    <row r="14" spans="1:15" ht="47.25">
      <c r="A14" s="3">
        <f t="shared" si="3"/>
        <v>3</v>
      </c>
      <c r="B14" s="5" t="s">
        <v>40</v>
      </c>
      <c r="C14" s="8" t="s">
        <v>15</v>
      </c>
      <c r="D14" s="5" t="s">
        <v>20</v>
      </c>
      <c r="E14" s="5">
        <v>24</v>
      </c>
      <c r="F14" s="9">
        <v>2830</v>
      </c>
      <c r="G14" s="10">
        <v>2950</v>
      </c>
      <c r="H14" s="10">
        <v>2740</v>
      </c>
      <c r="I14" s="9">
        <v>0</v>
      </c>
      <c r="J14" s="9">
        <v>0</v>
      </c>
      <c r="K14" s="9"/>
      <c r="L14" s="11">
        <f t="shared" si="4"/>
        <v>2840</v>
      </c>
      <c r="M14" s="11">
        <f t="shared" si="0"/>
        <v>1557.3149970381714</v>
      </c>
      <c r="N14" s="9">
        <f t="shared" si="1"/>
        <v>54.83503510697787</v>
      </c>
      <c r="O14" s="12">
        <f t="shared" si="2"/>
        <v>68160</v>
      </c>
    </row>
    <row r="15" spans="1:15" ht="47.25">
      <c r="A15" s="3">
        <f t="shared" si="3"/>
        <v>4</v>
      </c>
      <c r="B15" s="5" t="s">
        <v>31</v>
      </c>
      <c r="C15" s="8" t="s">
        <v>15</v>
      </c>
      <c r="D15" s="5" t="s">
        <v>20</v>
      </c>
      <c r="E15" s="5">
        <v>24</v>
      </c>
      <c r="F15" s="9">
        <v>4900</v>
      </c>
      <c r="G15" s="10">
        <v>5211</v>
      </c>
      <c r="H15" s="10">
        <v>4840</v>
      </c>
      <c r="I15" s="9">
        <v>0</v>
      </c>
      <c r="J15" s="9">
        <v>0</v>
      </c>
      <c r="K15" s="9"/>
      <c r="L15" s="11">
        <f t="shared" si="4"/>
        <v>4983.666666666667</v>
      </c>
      <c r="M15" s="11">
        <f t="shared" si="0"/>
        <v>2733.296581053728</v>
      </c>
      <c r="N15" s="9">
        <f t="shared" si="1"/>
        <v>54.84509225577676</v>
      </c>
      <c r="O15" s="12">
        <f t="shared" si="2"/>
        <v>119608</v>
      </c>
    </row>
    <row r="16" spans="1:15" ht="47.25">
      <c r="A16" s="3">
        <f t="shared" si="3"/>
        <v>5</v>
      </c>
      <c r="B16" s="5" t="s">
        <v>43</v>
      </c>
      <c r="C16" s="8" t="s">
        <v>15</v>
      </c>
      <c r="D16" s="5" t="s">
        <v>20</v>
      </c>
      <c r="E16" s="5">
        <v>24</v>
      </c>
      <c r="F16" s="9">
        <v>4640</v>
      </c>
      <c r="G16" s="10">
        <v>4933</v>
      </c>
      <c r="H16" s="10">
        <v>4580</v>
      </c>
      <c r="I16" s="9">
        <v>0</v>
      </c>
      <c r="J16" s="9">
        <v>0</v>
      </c>
      <c r="K16" s="9"/>
      <c r="L16" s="11">
        <f t="shared" si="4"/>
        <v>4717.666666666667</v>
      </c>
      <c r="M16" s="11">
        <f t="shared" si="0"/>
        <v>2587.421844230276</v>
      </c>
      <c r="N16" s="9">
        <f t="shared" si="1"/>
        <v>54.845372236916745</v>
      </c>
      <c r="O16" s="12">
        <f t="shared" si="2"/>
        <v>113224</v>
      </c>
    </row>
    <row r="17" spans="1:15" ht="47.25">
      <c r="A17" s="3">
        <f t="shared" si="3"/>
        <v>6</v>
      </c>
      <c r="B17" s="5" t="s">
        <v>32</v>
      </c>
      <c r="C17" s="8" t="s">
        <v>15</v>
      </c>
      <c r="D17" s="5" t="s">
        <v>20</v>
      </c>
      <c r="E17" s="5">
        <v>60</v>
      </c>
      <c r="F17" s="9">
        <v>6750</v>
      </c>
      <c r="G17" s="10">
        <v>7139</v>
      </c>
      <c r="H17" s="10">
        <v>6720</v>
      </c>
      <c r="I17" s="9">
        <v>0</v>
      </c>
      <c r="J17" s="9">
        <v>0</v>
      </c>
      <c r="K17" s="9"/>
      <c r="L17" s="11">
        <f t="shared" si="4"/>
        <v>6869.666666666667</v>
      </c>
      <c r="M17" s="11">
        <f t="shared" si="0"/>
        <v>3766.2994039242285</v>
      </c>
      <c r="N17" s="9">
        <f t="shared" si="1"/>
        <v>54.82506774599779</v>
      </c>
      <c r="O17" s="12">
        <f t="shared" si="2"/>
        <v>412180</v>
      </c>
    </row>
    <row r="18" spans="1:15" ht="47.25">
      <c r="A18" s="3">
        <f t="shared" si="3"/>
        <v>7</v>
      </c>
      <c r="B18" s="5" t="s">
        <v>33</v>
      </c>
      <c r="C18" s="8" t="s">
        <v>15</v>
      </c>
      <c r="D18" s="5" t="s">
        <v>20</v>
      </c>
      <c r="E18" s="5">
        <v>90</v>
      </c>
      <c r="F18" s="9">
        <v>4110</v>
      </c>
      <c r="G18" s="10">
        <v>4313</v>
      </c>
      <c r="H18" s="10">
        <v>4000</v>
      </c>
      <c r="I18" s="9">
        <v>0</v>
      </c>
      <c r="J18" s="9">
        <v>0</v>
      </c>
      <c r="K18" s="9"/>
      <c r="L18" s="11">
        <f t="shared" si="4"/>
        <v>4141</v>
      </c>
      <c r="M18" s="11">
        <f t="shared" si="0"/>
        <v>2270.896474963137</v>
      </c>
      <c r="N18" s="9">
        <f t="shared" si="1"/>
        <v>54.83932564508903</v>
      </c>
      <c r="O18" s="12">
        <f t="shared" si="2"/>
        <v>372690</v>
      </c>
    </row>
    <row r="19" spans="1:15" ht="47.25">
      <c r="A19" s="3">
        <f t="shared" si="3"/>
        <v>8</v>
      </c>
      <c r="B19" s="5" t="s">
        <v>34</v>
      </c>
      <c r="C19" s="8" t="s">
        <v>15</v>
      </c>
      <c r="D19" s="5" t="s">
        <v>20</v>
      </c>
      <c r="E19" s="5">
        <v>4</v>
      </c>
      <c r="F19" s="9">
        <v>1320</v>
      </c>
      <c r="G19" s="10">
        <v>1336</v>
      </c>
      <c r="H19" s="10">
        <v>1240</v>
      </c>
      <c r="I19" s="9">
        <v>0</v>
      </c>
      <c r="J19" s="9">
        <v>0</v>
      </c>
      <c r="K19" s="9"/>
      <c r="L19" s="11">
        <f t="shared" si="4"/>
        <v>1298.6666666666667</v>
      </c>
      <c r="M19" s="11">
        <f t="shared" si="0"/>
        <v>712.2381624147922</v>
      </c>
      <c r="N19" s="9">
        <f t="shared" si="1"/>
        <v>54.843801007299184</v>
      </c>
      <c r="O19" s="12">
        <f t="shared" si="2"/>
        <v>5194.666666666667</v>
      </c>
    </row>
    <row r="20" spans="1:15" ht="47.25">
      <c r="A20" s="3">
        <f t="shared" si="3"/>
        <v>9</v>
      </c>
      <c r="B20" s="5" t="s">
        <v>35</v>
      </c>
      <c r="C20" s="8" t="s">
        <v>15</v>
      </c>
      <c r="D20" s="5" t="s">
        <v>20</v>
      </c>
      <c r="E20" s="5">
        <v>12</v>
      </c>
      <c r="F20" s="9">
        <v>2330</v>
      </c>
      <c r="G20" s="10">
        <v>2333</v>
      </c>
      <c r="H20" s="10">
        <v>2170</v>
      </c>
      <c r="I20" s="9">
        <v>0</v>
      </c>
      <c r="J20" s="9">
        <v>0</v>
      </c>
      <c r="K20" s="9"/>
      <c r="L20" s="11">
        <f t="shared" si="4"/>
        <v>2277.6666666666665</v>
      </c>
      <c r="M20" s="11">
        <f t="shared" si="0"/>
        <v>1249.2709073695744</v>
      </c>
      <c r="N20" s="9">
        <f t="shared" si="1"/>
        <v>54.84871538282926</v>
      </c>
      <c r="O20" s="12">
        <f t="shared" si="2"/>
        <v>27332</v>
      </c>
    </row>
    <row r="21" spans="1:15" ht="47.25">
      <c r="A21" s="3">
        <f t="shared" si="3"/>
        <v>10</v>
      </c>
      <c r="B21" s="5" t="s">
        <v>36</v>
      </c>
      <c r="C21" s="8" t="s">
        <v>15</v>
      </c>
      <c r="D21" s="5" t="s">
        <v>20</v>
      </c>
      <c r="E21" s="5">
        <v>4</v>
      </c>
      <c r="F21" s="9">
        <v>1800</v>
      </c>
      <c r="G21" s="10">
        <v>1870</v>
      </c>
      <c r="H21" s="10">
        <v>1740</v>
      </c>
      <c r="I21" s="9">
        <v>0</v>
      </c>
      <c r="J21" s="9">
        <v>0</v>
      </c>
      <c r="K21" s="9"/>
      <c r="L21" s="11">
        <f t="shared" si="4"/>
        <v>1803.3333333333333</v>
      </c>
      <c r="M21" s="11">
        <f t="shared" si="0"/>
        <v>988.7972491871121</v>
      </c>
      <c r="N21" s="9">
        <f t="shared" si="1"/>
        <v>54.83164043551454</v>
      </c>
      <c r="O21" s="12">
        <f t="shared" si="2"/>
        <v>7213.333333333333</v>
      </c>
    </row>
    <row r="22" spans="1:15" ht="47.25">
      <c r="A22" s="3">
        <f t="shared" si="3"/>
        <v>11</v>
      </c>
      <c r="B22" s="5" t="s">
        <v>37</v>
      </c>
      <c r="C22" s="8" t="s">
        <v>15</v>
      </c>
      <c r="D22" s="5" t="s">
        <v>20</v>
      </c>
      <c r="E22" s="5">
        <v>12</v>
      </c>
      <c r="F22" s="9">
        <v>3990</v>
      </c>
      <c r="G22" s="10">
        <v>4134</v>
      </c>
      <c r="H22" s="10">
        <v>3840</v>
      </c>
      <c r="I22" s="9">
        <v>0</v>
      </c>
      <c r="J22" s="9">
        <v>0</v>
      </c>
      <c r="K22" s="9"/>
      <c r="L22" s="11">
        <f t="shared" si="4"/>
        <v>3988</v>
      </c>
      <c r="M22" s="11">
        <f t="shared" si="0"/>
        <v>2186.7897018232</v>
      </c>
      <c r="N22" s="9">
        <f t="shared" si="1"/>
        <v>54.83424528142427</v>
      </c>
      <c r="O22" s="12">
        <f t="shared" si="2"/>
        <v>47856</v>
      </c>
    </row>
    <row r="23" spans="1:15" ht="47.25">
      <c r="A23" s="3">
        <f t="shared" si="3"/>
        <v>12</v>
      </c>
      <c r="B23" s="5" t="s">
        <v>38</v>
      </c>
      <c r="C23" s="8" t="s">
        <v>15</v>
      </c>
      <c r="D23" s="5" t="s">
        <v>20</v>
      </c>
      <c r="E23" s="5">
        <v>20</v>
      </c>
      <c r="F23" s="9">
        <v>2000</v>
      </c>
      <c r="G23" s="10">
        <v>2198</v>
      </c>
      <c r="H23" s="10">
        <v>1860</v>
      </c>
      <c r="I23" s="9">
        <v>0</v>
      </c>
      <c r="J23" s="9">
        <v>0</v>
      </c>
      <c r="K23" s="9"/>
      <c r="L23" s="11">
        <f t="shared" si="4"/>
        <v>2019.3333333333333</v>
      </c>
      <c r="M23" s="11">
        <f t="shared" si="0"/>
        <v>1112.5344039624124</v>
      </c>
      <c r="N23" s="9">
        <f t="shared" si="1"/>
        <v>55.09414347783489</v>
      </c>
      <c r="O23" s="12">
        <f t="shared" si="2"/>
        <v>40386.666666666664</v>
      </c>
    </row>
    <row r="24" spans="1:15" ht="47.25">
      <c r="A24" s="3">
        <f t="shared" si="3"/>
        <v>13</v>
      </c>
      <c r="B24" s="5" t="s">
        <v>39</v>
      </c>
      <c r="C24" s="8" t="s">
        <v>15</v>
      </c>
      <c r="D24" s="5" t="s">
        <v>20</v>
      </c>
      <c r="E24" s="5">
        <v>10</v>
      </c>
      <c r="F24" s="9">
        <v>3250</v>
      </c>
      <c r="G24" s="10">
        <v>3416</v>
      </c>
      <c r="H24" s="10">
        <v>3170</v>
      </c>
      <c r="I24" s="9">
        <v>0</v>
      </c>
      <c r="J24" s="9">
        <v>0</v>
      </c>
      <c r="K24" s="9"/>
      <c r="L24" s="11">
        <f t="shared" si="4"/>
        <v>3278.6666666666665</v>
      </c>
      <c r="M24" s="11">
        <f t="shared" si="0"/>
        <v>1797.9903225546016</v>
      </c>
      <c r="N24" s="9">
        <f t="shared" si="1"/>
        <v>54.83907043171823</v>
      </c>
      <c r="O24" s="12">
        <f t="shared" si="2"/>
        <v>32786.666666666664</v>
      </c>
    </row>
    <row r="25" spans="1:15" ht="63">
      <c r="A25" s="3">
        <f t="shared" si="3"/>
        <v>14</v>
      </c>
      <c r="B25" s="5" t="s">
        <v>21</v>
      </c>
      <c r="C25" s="8" t="s">
        <v>15</v>
      </c>
      <c r="D25" s="5" t="s">
        <v>20</v>
      </c>
      <c r="E25" s="5">
        <v>12</v>
      </c>
      <c r="F25" s="9">
        <v>21000</v>
      </c>
      <c r="G25" s="10">
        <v>22247</v>
      </c>
      <c r="H25" s="10">
        <v>20700</v>
      </c>
      <c r="I25" s="9">
        <v>0</v>
      </c>
      <c r="J25" s="9">
        <v>0</v>
      </c>
      <c r="K25" s="9"/>
      <c r="L25" s="11">
        <f t="shared" si="4"/>
        <v>21315.666666666668</v>
      </c>
      <c r="M25" s="11">
        <f t="shared" si="0"/>
        <v>11689.474402213302</v>
      </c>
      <c r="N25" s="9">
        <f t="shared" si="1"/>
        <v>54.83982549085946</v>
      </c>
      <c r="O25" s="12">
        <f t="shared" si="2"/>
        <v>255788</v>
      </c>
    </row>
    <row r="26" spans="1:15" ht="29.25" customHeight="1">
      <c r="A26" s="23" t="s">
        <v>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13">
        <f>SUM(O12:O25)</f>
        <v>1552295.3333333335</v>
      </c>
    </row>
    <row r="27" spans="1:11" ht="15.75">
      <c r="A27" s="14"/>
      <c r="B27" s="14" t="s">
        <v>44</v>
      </c>
      <c r="C27" s="14"/>
      <c r="D27" s="15"/>
      <c r="E27" s="15"/>
      <c r="F27" s="15"/>
      <c r="G27" s="15"/>
      <c r="H27" s="15"/>
      <c r="I27" s="15"/>
      <c r="J27" s="15"/>
      <c r="K27" s="15"/>
    </row>
    <row r="28" spans="1:7" s="31" customFormat="1" ht="15.75" customHeight="1">
      <c r="A28" s="20" t="s">
        <v>45</v>
      </c>
      <c r="B28" s="20"/>
      <c r="C28" s="20"/>
      <c r="D28" s="20"/>
      <c r="E28" s="20"/>
      <c r="F28" s="20"/>
      <c r="G28" s="20"/>
    </row>
    <row r="40" spans="3:11" ht="15.75">
      <c r="C40" s="16" t="s">
        <v>0</v>
      </c>
      <c r="D40" s="1"/>
      <c r="F40" s="1"/>
      <c r="G40" s="1"/>
      <c r="H40" s="1"/>
      <c r="I40" s="1"/>
      <c r="J40" s="1"/>
      <c r="K40" s="1"/>
    </row>
  </sheetData>
  <sheetProtection/>
  <mergeCells count="19">
    <mergeCell ref="A28:G28"/>
    <mergeCell ref="A1:O1"/>
    <mergeCell ref="A2:O2"/>
    <mergeCell ref="A3:O3"/>
    <mergeCell ref="A4:O4"/>
    <mergeCell ref="A26:N26"/>
    <mergeCell ref="A10:A11"/>
    <mergeCell ref="B10:B11"/>
    <mergeCell ref="C10:C11"/>
    <mergeCell ref="D10:D11"/>
    <mergeCell ref="A9:O9"/>
    <mergeCell ref="O10:O11"/>
    <mergeCell ref="A5:O5"/>
    <mergeCell ref="A6:O6"/>
    <mergeCell ref="A7:K7"/>
    <mergeCell ref="A8:K8"/>
    <mergeCell ref="E10:E11"/>
    <mergeCell ref="F10:K10"/>
    <mergeCell ref="L10:N10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2022-01-25T05:35:38Z</cp:lastPrinted>
  <dcterms:created xsi:type="dcterms:W3CDTF">2011-05-04T10:33:42Z</dcterms:created>
  <dcterms:modified xsi:type="dcterms:W3CDTF">2022-01-25T05:35:46Z</dcterms:modified>
  <cp:category/>
  <cp:version/>
  <cp:contentType/>
  <cp:contentStatus/>
</cp:coreProperties>
</file>