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_GoBack" localSheetId="0">'Приложение 7 Общее'!#REF!</definedName>
    <definedName name="OLE_LINK1" localSheetId="0">'Приложение 7 Общее'!#REF!</definedName>
    <definedName name="_xlnm.Print_Area" localSheetId="0">'Приложение 7 Общее'!$A$1:$O$31</definedName>
  </definedNames>
  <calcPr fullCalcOnLoad="1"/>
</workbook>
</file>

<file path=xl/sharedStrings.xml><?xml version="1.0" encoding="utf-8"?>
<sst xmlns="http://schemas.openxmlformats.org/spreadsheetml/2006/main" count="81" uniqueCount="53">
  <si>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</si>
  <si>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</si>
  <si>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</si>
  <si>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</si>
  <si>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</si>
  <si>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</si>
  <si>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</si>
  <si>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</si>
  <si>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</si>
  <si>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</si>
  <si>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</si>
  <si>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</si>
  <si>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</si>
  <si>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</si>
  <si>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</si>
  <si>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</si>
  <si>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</si>
  <si>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</si>
  <si>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Общее кол-во</t>
  </si>
  <si>
    <t>шт.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</si>
  <si>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2020 г.
</t>
  </si>
  <si>
    <t>Дезинфицирующие и моющие средства</t>
  </si>
  <si>
    <t xml:space="preserve">УТВЕРЖДАЮ
Главный врач 
ЧУЗ "РЖД-МЕДИЦИНА" г.Новороссийск
_ __________________________ М.В. Бакланов
«____» _________________2020 год
</t>
  </si>
  <si>
    <t>Дата подготовки обоснования начальной (максимальной) цены контракта 24.08.2020 г.</t>
  </si>
  <si>
    <t>Юнит-хлор (330) 1кг</t>
  </si>
  <si>
    <t>ОЗАЛИЗ (пропанол-1,2) дез ср-во 0,75л</t>
  </si>
  <si>
    <t>ИНОКС (ГА, 20%) 1л</t>
  </si>
  <si>
    <t>ИНОКС (НУК,0,4%) 5л</t>
  </si>
  <si>
    <t>ОЗАЛИЗ (изопропанол)  0,75л</t>
  </si>
  <si>
    <t xml:space="preserve">Источник цены № 1 Коммерческое предложение Исх. № 24/08-2020 от 24.08.2020г., Вход № б/н от 24.08.2020г.
</t>
  </si>
  <si>
    <t>УМИЛОН (бензэтоний хлорид) салфетка 1,1г</t>
  </si>
  <si>
    <t>УМИЛОН жидкое мыло 1л</t>
  </si>
  <si>
    <t>ИНОКС (энзим) 1л</t>
  </si>
  <si>
    <t xml:space="preserve">Источник цены № 1 Коммерческое предложение Исх. № 127 от 24.08.2020г., Вход № б/н от 24.08.2020г.
</t>
  </si>
  <si>
    <t xml:space="preserve">Источник цены № 1 Коммерческое предложение Исх. № 26 от 24.08.2020г., Вход № б/н от 24.08.2020г.
</t>
  </si>
  <si>
    <t>УМИЛОН (гель) 1л</t>
  </si>
  <si>
    <t>УМИЛОН (защита) 150мл</t>
  </si>
  <si>
    <t>УМИЛОН (восстановление) 150мл</t>
  </si>
  <si>
    <t>УМИЛОН (увлажнение) 150мл</t>
  </si>
  <si>
    <t>Юнит-асепт 1л</t>
  </si>
  <si>
    <t>Юнит-лайт 1л</t>
  </si>
  <si>
    <t>АЛЬБАСОФТ-ГЕЛЬ кожный антисептик 1л.</t>
  </si>
  <si>
    <t>Основные характеристики закупаемого товара, работ, услуг (Аналоги)</t>
  </si>
  <si>
    <t>Бетадез дез.средство 1л №1</t>
  </si>
  <si>
    <t>Диасептик 30 дез.средство 1л №1</t>
  </si>
  <si>
    <t>Лизарин дез.средство 1л №1</t>
  </si>
  <si>
    <t>Антисептическое дез.жидкое крем-мыло 1л №1</t>
  </si>
  <si>
    <t>Умилон (октенидин) дез.средство 1л</t>
  </si>
  <si>
    <t>Форэкс-хлор Дисолид дез.средство 1кг №1</t>
  </si>
  <si>
    <t>Юнит-хлор (таб.) №800</t>
  </si>
  <si>
    <t>ЯНИЛИС (гуанидин) дез.средство 1л №1</t>
  </si>
  <si>
    <t>Салфетки дезинфицирующие 1,1г</t>
  </si>
  <si>
    <t xml:space="preserve">ФОРИЗИМ дез. средство 1л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</si>
</sst>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6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5" xfId="0" applyFont="1" applyBorder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932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76" zoomScaleSheetLayoutView="76" zoomScalePageLayoutView="0" workbookViewId="0" topLeftCell="A22">
      <selection activeCell="A4" sqref="A4:O4"/>
    </sheetView>
  </sheetViews>
  <sheetFormatPr defaultColWidth="9.00390625" defaultRowHeight="12.75"/>
  <cols>
    <col min="1" max="1" width="8.625" style="4" customWidth="1"/>
    <col min="2" max="2" width="65.00390625" style="4" customWidth="1"/>
    <col min="3" max="3" width="72.75390625" style="4" customWidth="1"/>
    <col min="4" max="4" width="19.00390625" style="5" customWidth="1"/>
    <col min="5" max="5" width="17.25390625" style="5" bestFit="1" customWidth="1"/>
    <col min="6" max="10" width="14.375" style="5" customWidth="1"/>
    <col min="11" max="11" width="13.125" style="5" customWidth="1"/>
    <col min="12" max="13" width="20.75390625" style="4" customWidth="1"/>
    <col min="14" max="14" width="18.875" style="4" customWidth="1"/>
    <col min="15" max="15" width="17.125" style="4" customWidth="1"/>
    <col min="16" max="16384" width="9.125" style="4" customWidth="1"/>
  </cols>
  <sheetData>
    <row r="1" spans="1:15" ht="142.5" customHeight="1">
      <c r="A1" s="5"/>
      <c r="B1" s="5"/>
      <c r="C1" s="5"/>
      <c r="I1" s="10"/>
      <c r="J1" s="10"/>
      <c r="K1" s="10"/>
      <c r="L1" s="30" t="s">
        <v>22</v>
      </c>
      <c r="M1" s="30"/>
      <c r="N1" s="30"/>
      <c r="O1" s="30"/>
    </row>
    <row r="2" spans="1:15" ht="33" customHeight="1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13"/>
    </row>
    <row r="4" spans="1:15" ht="37.5" customHeight="1">
      <c r="A4" s="42" t="s">
        <v>21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21" customHeight="1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5"/>
      <c r="M5" s="5"/>
      <c r="N5" s="5"/>
      <c r="O5" s="5"/>
    </row>
    <row r="6" spans="1:15" ht="21" customHeight="1">
      <c r="A6" s="41" t="s">
        <v>23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5"/>
      <c r="M6" s="5"/>
      <c r="N6" s="5"/>
      <c r="O6" s="5"/>
    </row>
    <row r="7" spans="1:15" ht="41.25" customHeight="1">
      <c r="A7" s="34" t="s">
        <v>14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5"/>
      <c r="M7" s="5"/>
      <c r="N7" s="5"/>
      <c r="O7" s="5"/>
    </row>
    <row r="8" spans="1:11" ht="42" customHeight="1">
      <c r="A8" s="35" t="s">
        <v>2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5" ht="127.5" customHeight="1">
      <c r="A9" s="32" t="s">
        <v>5</v>
      </c>
      <c r="B9" s="37" t="s">
        <v>15</v>
      </c>
      <c r="C9" s="32" t="s">
        <v>42</v>
      </c>
      <c r="D9" s="32" t="s">
        <v>6</v>
      </c>
      <c r="E9" s="32" t="s">
        <v>18</v>
      </c>
      <c r="F9" s="17"/>
      <c r="G9" s="17"/>
      <c r="H9" s="17"/>
      <c r="I9" s="17"/>
      <c r="J9" s="17"/>
      <c r="K9" s="18"/>
      <c r="L9" s="43" t="s">
        <v>7</v>
      </c>
      <c r="M9" s="44"/>
      <c r="N9" s="45"/>
      <c r="O9" s="6" t="s">
        <v>8</v>
      </c>
    </row>
    <row r="10" spans="1:15" ht="327" customHeight="1">
      <c r="A10" s="33"/>
      <c r="B10" s="38"/>
      <c r="C10" s="33"/>
      <c r="D10" s="33"/>
      <c r="E10" s="33"/>
      <c r="F10" s="16" t="s">
        <v>29</v>
      </c>
      <c r="G10" s="16" t="s">
        <v>33</v>
      </c>
      <c r="H10" s="16" t="s">
        <v>34</v>
      </c>
      <c r="I10" s="11" t="s">
        <v>16</v>
      </c>
      <c r="J10" s="11" t="s">
        <v>17</v>
      </c>
      <c r="K10" s="7" t="s">
        <v>9</v>
      </c>
      <c r="L10" s="6" t="s">
        <v>10</v>
      </c>
      <c r="M10" s="6" t="s">
        <v>11</v>
      </c>
      <c r="N10" s="8" t="s">
        <v>12</v>
      </c>
      <c r="O10" s="9" t="s">
        <v>13</v>
      </c>
    </row>
    <row r="11" spans="1:15" ht="69.75" customHeight="1">
      <c r="A11" s="20">
        <v>1</v>
      </c>
      <c r="B11" s="29" t="s">
        <v>41</v>
      </c>
      <c r="C11" s="29" t="s">
        <v>35</v>
      </c>
      <c r="D11" s="21" t="s">
        <v>19</v>
      </c>
      <c r="E11" s="27">
        <v>10</v>
      </c>
      <c r="F11" s="25">
        <v>854</v>
      </c>
      <c r="G11" s="25">
        <v>890</v>
      </c>
      <c r="H11" s="25">
        <v>870</v>
      </c>
      <c r="I11" s="11"/>
      <c r="J11" s="11"/>
      <c r="K11" s="7"/>
      <c r="L11" s="22">
        <f aca="true" t="shared" si="0" ref="L11:L28">(F11+G11+H11)/3</f>
        <v>871.3333333333334</v>
      </c>
      <c r="M11" s="23">
        <f aca="true" t="shared" si="1" ref="M11:M28">STDEV(F11:J11)</f>
        <v>18.036999011289424</v>
      </c>
      <c r="N11" s="24">
        <f aca="true" t="shared" si="2" ref="N11:N28">M11/L11*100</f>
        <v>2.070045793185473</v>
      </c>
      <c r="O11" s="26">
        <f aca="true" t="shared" si="3" ref="O11:O28">L11*E11</f>
        <v>8713.333333333334</v>
      </c>
    </row>
    <row r="12" spans="1:15" ht="69.75" customHeight="1">
      <c r="A12" s="20">
        <f aca="true" t="shared" si="4" ref="A12:A28">1+A11</f>
        <v>2</v>
      </c>
      <c r="B12" s="29" t="s">
        <v>43</v>
      </c>
      <c r="C12" s="29" t="s">
        <v>40</v>
      </c>
      <c r="D12" s="21" t="s">
        <v>19</v>
      </c>
      <c r="E12" s="27">
        <v>45</v>
      </c>
      <c r="F12" s="25">
        <v>695</v>
      </c>
      <c r="G12" s="25">
        <v>730</v>
      </c>
      <c r="H12" s="25">
        <v>710</v>
      </c>
      <c r="I12" s="11"/>
      <c r="J12" s="11"/>
      <c r="K12" s="7"/>
      <c r="L12" s="22">
        <f t="shared" si="0"/>
        <v>711.6666666666666</v>
      </c>
      <c r="M12" s="23">
        <f t="shared" si="1"/>
        <v>17.559422921422335</v>
      </c>
      <c r="N12" s="24">
        <f t="shared" si="2"/>
        <v>2.4673662184668386</v>
      </c>
      <c r="O12" s="26">
        <f t="shared" si="3"/>
        <v>32025</v>
      </c>
    </row>
    <row r="13" spans="1:15" ht="69.75" customHeight="1">
      <c r="A13" s="20">
        <f t="shared" si="4"/>
        <v>3</v>
      </c>
      <c r="B13" s="29" t="s">
        <v>44</v>
      </c>
      <c r="C13" s="29" t="s">
        <v>39</v>
      </c>
      <c r="D13" s="21" t="s">
        <v>19</v>
      </c>
      <c r="E13" s="27">
        <v>60</v>
      </c>
      <c r="F13" s="25">
        <v>770</v>
      </c>
      <c r="G13" s="25">
        <v>800</v>
      </c>
      <c r="H13" s="25">
        <v>790</v>
      </c>
      <c r="I13" s="11"/>
      <c r="J13" s="11"/>
      <c r="K13" s="7"/>
      <c r="L13" s="22">
        <f t="shared" si="0"/>
        <v>786.6666666666666</v>
      </c>
      <c r="M13" s="23">
        <f t="shared" si="1"/>
        <v>15.275252316520737</v>
      </c>
      <c r="N13" s="24">
        <f t="shared" si="2"/>
        <v>1.9417693622695853</v>
      </c>
      <c r="O13" s="26">
        <f t="shared" si="3"/>
        <v>47200</v>
      </c>
    </row>
    <row r="14" spans="1:15" ht="69.75" customHeight="1">
      <c r="A14" s="20">
        <f t="shared" si="4"/>
        <v>4</v>
      </c>
      <c r="B14" s="29" t="s">
        <v>45</v>
      </c>
      <c r="C14" s="29" t="s">
        <v>40</v>
      </c>
      <c r="D14" s="21" t="s">
        <v>19</v>
      </c>
      <c r="E14" s="27">
        <v>30</v>
      </c>
      <c r="F14" s="25">
        <v>695</v>
      </c>
      <c r="G14" s="25">
        <v>730</v>
      </c>
      <c r="H14" s="25">
        <v>710</v>
      </c>
      <c r="I14" s="11"/>
      <c r="J14" s="11"/>
      <c r="K14" s="7"/>
      <c r="L14" s="22">
        <f t="shared" si="0"/>
        <v>711.6666666666666</v>
      </c>
      <c r="M14" s="23">
        <f t="shared" si="1"/>
        <v>17.559422921422335</v>
      </c>
      <c r="N14" s="24">
        <f t="shared" si="2"/>
        <v>2.4673662184668386</v>
      </c>
      <c r="O14" s="26">
        <f t="shared" si="3"/>
        <v>21350</v>
      </c>
    </row>
    <row r="15" spans="1:15" ht="69.75" customHeight="1">
      <c r="A15" s="20">
        <f t="shared" si="4"/>
        <v>5</v>
      </c>
      <c r="B15" s="29" t="s">
        <v>25</v>
      </c>
      <c r="C15" s="29" t="s">
        <v>25</v>
      </c>
      <c r="D15" s="21" t="s">
        <v>19</v>
      </c>
      <c r="E15" s="27">
        <v>60</v>
      </c>
      <c r="F15" s="25">
        <v>457</v>
      </c>
      <c r="G15" s="25">
        <v>500</v>
      </c>
      <c r="H15" s="25">
        <v>480</v>
      </c>
      <c r="I15" s="11"/>
      <c r="J15" s="11"/>
      <c r="K15" s="7"/>
      <c r="L15" s="22">
        <f t="shared" si="0"/>
        <v>479</v>
      </c>
      <c r="M15" s="23">
        <f t="shared" si="1"/>
        <v>21.517434791350013</v>
      </c>
      <c r="N15" s="24">
        <f t="shared" si="2"/>
        <v>4.492157576482257</v>
      </c>
      <c r="O15" s="26">
        <f t="shared" si="3"/>
        <v>28740</v>
      </c>
    </row>
    <row r="16" spans="1:15" ht="69.75" customHeight="1">
      <c r="A16" s="20">
        <f t="shared" si="4"/>
        <v>6</v>
      </c>
      <c r="B16" s="29" t="s">
        <v>51</v>
      </c>
      <c r="C16" s="29" t="s">
        <v>30</v>
      </c>
      <c r="D16" s="21" t="s">
        <v>19</v>
      </c>
      <c r="E16" s="27">
        <v>60</v>
      </c>
      <c r="F16" s="25">
        <v>2.5</v>
      </c>
      <c r="G16" s="25">
        <v>3</v>
      </c>
      <c r="H16" s="25">
        <v>2.8</v>
      </c>
      <c r="I16" s="11"/>
      <c r="J16" s="11"/>
      <c r="K16" s="7"/>
      <c r="L16" s="22">
        <f t="shared" si="0"/>
        <v>2.766666666666667</v>
      </c>
      <c r="M16" s="23">
        <f t="shared" si="1"/>
        <v>0.25166114784235327</v>
      </c>
      <c r="N16" s="24">
        <f t="shared" si="2"/>
        <v>9.09618606659108</v>
      </c>
      <c r="O16" s="26">
        <f t="shared" si="3"/>
        <v>166.00000000000003</v>
      </c>
    </row>
    <row r="17" spans="1:15" ht="69.75" customHeight="1">
      <c r="A17" s="20">
        <f t="shared" si="4"/>
        <v>7</v>
      </c>
      <c r="B17" s="29" t="s">
        <v>46</v>
      </c>
      <c r="C17" s="29" t="s">
        <v>31</v>
      </c>
      <c r="D17" s="21" t="s">
        <v>19</v>
      </c>
      <c r="E17" s="27">
        <v>120</v>
      </c>
      <c r="F17" s="25">
        <v>570</v>
      </c>
      <c r="G17" s="25">
        <v>610</v>
      </c>
      <c r="H17" s="25">
        <v>590</v>
      </c>
      <c r="I17" s="11"/>
      <c r="J17" s="11"/>
      <c r="K17" s="7"/>
      <c r="L17" s="22">
        <f t="shared" si="0"/>
        <v>590</v>
      </c>
      <c r="M17" s="23">
        <f t="shared" si="1"/>
        <v>20</v>
      </c>
      <c r="N17" s="24">
        <f t="shared" si="2"/>
        <v>3.389830508474576</v>
      </c>
      <c r="O17" s="26">
        <f t="shared" si="3"/>
        <v>70800</v>
      </c>
    </row>
    <row r="18" spans="1:15" ht="69.75" customHeight="1">
      <c r="A18" s="20">
        <f t="shared" si="4"/>
        <v>8</v>
      </c>
      <c r="B18" s="29" t="s">
        <v>47</v>
      </c>
      <c r="C18" s="29" t="s">
        <v>39</v>
      </c>
      <c r="D18" s="21" t="s">
        <v>19</v>
      </c>
      <c r="E18" s="27">
        <v>60</v>
      </c>
      <c r="F18" s="25">
        <v>770</v>
      </c>
      <c r="G18" s="25">
        <v>800</v>
      </c>
      <c r="H18" s="25">
        <v>790</v>
      </c>
      <c r="I18" s="11"/>
      <c r="J18" s="11"/>
      <c r="K18" s="7"/>
      <c r="L18" s="22">
        <f t="shared" si="0"/>
        <v>786.6666666666666</v>
      </c>
      <c r="M18" s="23">
        <f t="shared" si="1"/>
        <v>15.275252316520737</v>
      </c>
      <c r="N18" s="24">
        <f t="shared" si="2"/>
        <v>1.9417693622695853</v>
      </c>
      <c r="O18" s="26">
        <f t="shared" si="3"/>
        <v>47200</v>
      </c>
    </row>
    <row r="19" spans="1:15" ht="69.75" customHeight="1">
      <c r="A19" s="20">
        <f t="shared" si="4"/>
        <v>9</v>
      </c>
      <c r="B19" s="29" t="s">
        <v>28</v>
      </c>
      <c r="C19" s="29" t="s">
        <v>28</v>
      </c>
      <c r="D19" s="21" t="s">
        <v>19</v>
      </c>
      <c r="E19" s="27">
        <v>60</v>
      </c>
      <c r="F19" s="25">
        <v>674</v>
      </c>
      <c r="G19" s="25">
        <v>720</v>
      </c>
      <c r="H19" s="25">
        <v>700</v>
      </c>
      <c r="I19" s="11"/>
      <c r="J19" s="11"/>
      <c r="K19" s="7"/>
      <c r="L19" s="22">
        <f t="shared" si="0"/>
        <v>698</v>
      </c>
      <c r="M19" s="23">
        <f t="shared" si="1"/>
        <v>23.065125189341593</v>
      </c>
      <c r="N19" s="24">
        <f t="shared" si="2"/>
        <v>3.3044591961807437</v>
      </c>
      <c r="O19" s="26">
        <f t="shared" si="3"/>
        <v>41880</v>
      </c>
    </row>
    <row r="20" spans="1:15" ht="69.75" customHeight="1">
      <c r="A20" s="20">
        <f t="shared" si="4"/>
        <v>10</v>
      </c>
      <c r="B20" s="29" t="s">
        <v>52</v>
      </c>
      <c r="C20" s="29" t="s">
        <v>32</v>
      </c>
      <c r="D20" s="21" t="s">
        <v>19</v>
      </c>
      <c r="E20" s="27">
        <v>15</v>
      </c>
      <c r="F20" s="25">
        <v>830</v>
      </c>
      <c r="G20" s="25">
        <v>880</v>
      </c>
      <c r="H20" s="25">
        <v>850</v>
      </c>
      <c r="I20" s="11"/>
      <c r="J20" s="11"/>
      <c r="K20" s="7"/>
      <c r="L20" s="22">
        <f t="shared" si="0"/>
        <v>853.3333333333334</v>
      </c>
      <c r="M20" s="23">
        <f t="shared" si="1"/>
        <v>25.166114784234292</v>
      </c>
      <c r="N20" s="24">
        <f t="shared" si="2"/>
        <v>2.949154076277456</v>
      </c>
      <c r="O20" s="26">
        <f t="shared" si="3"/>
        <v>12800</v>
      </c>
    </row>
    <row r="21" spans="1:15" ht="69.75" customHeight="1">
      <c r="A21" s="20">
        <f t="shared" si="4"/>
        <v>11</v>
      </c>
      <c r="B21" s="29" t="s">
        <v>26</v>
      </c>
      <c r="C21" s="29" t="s">
        <v>26</v>
      </c>
      <c r="D21" s="21" t="s">
        <v>19</v>
      </c>
      <c r="E21" s="27">
        <v>30</v>
      </c>
      <c r="F21" s="25">
        <v>2100</v>
      </c>
      <c r="G21" s="25">
        <v>2250</v>
      </c>
      <c r="H21" s="25">
        <v>2200</v>
      </c>
      <c r="I21" s="11"/>
      <c r="J21" s="11"/>
      <c r="K21" s="7"/>
      <c r="L21" s="22">
        <f t="shared" si="0"/>
        <v>2183.3333333333335</v>
      </c>
      <c r="M21" s="23">
        <f t="shared" si="1"/>
        <v>76.3762615825953</v>
      </c>
      <c r="N21" s="24">
        <f t="shared" si="2"/>
        <v>3.4981493854623804</v>
      </c>
      <c r="O21" s="26">
        <f t="shared" si="3"/>
        <v>65500.00000000001</v>
      </c>
    </row>
    <row r="22" spans="1:15" ht="69.75" customHeight="1">
      <c r="A22" s="20">
        <f t="shared" si="4"/>
        <v>12</v>
      </c>
      <c r="B22" s="29" t="s">
        <v>48</v>
      </c>
      <c r="C22" s="29" t="s">
        <v>24</v>
      </c>
      <c r="D22" s="21" t="s">
        <v>19</v>
      </c>
      <c r="E22" s="27">
        <v>90</v>
      </c>
      <c r="F22" s="25">
        <v>910</v>
      </c>
      <c r="G22" s="25">
        <v>950</v>
      </c>
      <c r="H22" s="25">
        <v>930</v>
      </c>
      <c r="I22" s="11"/>
      <c r="J22" s="11"/>
      <c r="K22" s="7"/>
      <c r="L22" s="22">
        <f t="shared" si="0"/>
        <v>930</v>
      </c>
      <c r="M22" s="23">
        <f t="shared" si="1"/>
        <v>20</v>
      </c>
      <c r="N22" s="24">
        <f t="shared" si="2"/>
        <v>2.1505376344086025</v>
      </c>
      <c r="O22" s="26">
        <f t="shared" si="3"/>
        <v>83700</v>
      </c>
    </row>
    <row r="23" spans="1:15" ht="69.75" customHeight="1">
      <c r="A23" s="20">
        <f t="shared" si="4"/>
        <v>13</v>
      </c>
      <c r="B23" s="29" t="s">
        <v>49</v>
      </c>
      <c r="C23" s="29" t="s">
        <v>24</v>
      </c>
      <c r="D23" s="21" t="s">
        <v>19</v>
      </c>
      <c r="E23" s="27">
        <v>30</v>
      </c>
      <c r="F23" s="25">
        <v>910</v>
      </c>
      <c r="G23" s="25">
        <v>950</v>
      </c>
      <c r="H23" s="25">
        <v>930</v>
      </c>
      <c r="I23" s="11"/>
      <c r="J23" s="11"/>
      <c r="K23" s="7"/>
      <c r="L23" s="22">
        <f t="shared" si="0"/>
        <v>930</v>
      </c>
      <c r="M23" s="23">
        <f t="shared" si="1"/>
        <v>20</v>
      </c>
      <c r="N23" s="24">
        <f t="shared" si="2"/>
        <v>2.1505376344086025</v>
      </c>
      <c r="O23" s="26">
        <f t="shared" si="3"/>
        <v>27900</v>
      </c>
    </row>
    <row r="24" spans="1:15" ht="69.75" customHeight="1">
      <c r="A24" s="20">
        <f t="shared" si="4"/>
        <v>14</v>
      </c>
      <c r="B24" s="29" t="s">
        <v>50</v>
      </c>
      <c r="C24" s="29" t="s">
        <v>50</v>
      </c>
      <c r="D24" s="21" t="s">
        <v>19</v>
      </c>
      <c r="E24" s="27">
        <v>90</v>
      </c>
      <c r="F24" s="25">
        <v>990</v>
      </c>
      <c r="G24" s="25">
        <v>1150</v>
      </c>
      <c r="H24" s="25">
        <v>1100</v>
      </c>
      <c r="I24" s="11"/>
      <c r="J24" s="11"/>
      <c r="K24" s="7"/>
      <c r="L24" s="22">
        <f t="shared" si="0"/>
        <v>1080</v>
      </c>
      <c r="M24" s="23">
        <f t="shared" si="1"/>
        <v>81.8535277187245</v>
      </c>
      <c r="N24" s="24">
        <f t="shared" si="2"/>
        <v>7.579030344326341</v>
      </c>
      <c r="O24" s="26">
        <f t="shared" si="3"/>
        <v>97200</v>
      </c>
    </row>
    <row r="25" spans="1:15" ht="69.75" customHeight="1">
      <c r="A25" s="20">
        <f t="shared" si="4"/>
        <v>15</v>
      </c>
      <c r="B25" s="29" t="s">
        <v>37</v>
      </c>
      <c r="C25" s="29" t="s">
        <v>37</v>
      </c>
      <c r="D25" s="21" t="s">
        <v>19</v>
      </c>
      <c r="E25" s="27">
        <v>6</v>
      </c>
      <c r="F25" s="25">
        <v>470</v>
      </c>
      <c r="G25" s="25">
        <v>520</v>
      </c>
      <c r="H25" s="25">
        <v>500</v>
      </c>
      <c r="I25" s="11"/>
      <c r="J25" s="11"/>
      <c r="K25" s="7"/>
      <c r="L25" s="22">
        <f t="shared" si="0"/>
        <v>496.6666666666667</v>
      </c>
      <c r="M25" s="23">
        <f t="shared" si="1"/>
        <v>25.166114784235447</v>
      </c>
      <c r="N25" s="24">
        <f t="shared" si="2"/>
        <v>5.0670029766917</v>
      </c>
      <c r="O25" s="26">
        <f t="shared" si="3"/>
        <v>2980</v>
      </c>
    </row>
    <row r="26" spans="1:15" ht="69.75" customHeight="1">
      <c r="A26" s="20">
        <f t="shared" si="4"/>
        <v>16</v>
      </c>
      <c r="B26" s="29" t="s">
        <v>38</v>
      </c>
      <c r="C26" s="29" t="s">
        <v>38</v>
      </c>
      <c r="D26" s="21" t="s">
        <v>19</v>
      </c>
      <c r="E26" s="27">
        <v>7</v>
      </c>
      <c r="F26" s="25">
        <v>470</v>
      </c>
      <c r="G26" s="25">
        <v>520</v>
      </c>
      <c r="H26" s="25">
        <v>500</v>
      </c>
      <c r="I26" s="11"/>
      <c r="J26" s="11"/>
      <c r="K26" s="7"/>
      <c r="L26" s="22">
        <f t="shared" si="0"/>
        <v>496.6666666666667</v>
      </c>
      <c r="M26" s="23">
        <f t="shared" si="1"/>
        <v>25.166114784235447</v>
      </c>
      <c r="N26" s="24">
        <f t="shared" si="2"/>
        <v>5.0670029766917</v>
      </c>
      <c r="O26" s="26">
        <f t="shared" si="3"/>
        <v>3476.666666666667</v>
      </c>
    </row>
    <row r="27" spans="1:15" ht="69.75" customHeight="1">
      <c r="A27" s="20">
        <f t="shared" si="4"/>
        <v>17</v>
      </c>
      <c r="B27" s="29" t="s">
        <v>36</v>
      </c>
      <c r="C27" s="29" t="s">
        <v>36</v>
      </c>
      <c r="D27" s="21" t="s">
        <v>19</v>
      </c>
      <c r="E27" s="27">
        <v>7</v>
      </c>
      <c r="F27" s="25">
        <v>470</v>
      </c>
      <c r="G27" s="25">
        <v>520</v>
      </c>
      <c r="H27" s="25">
        <v>500</v>
      </c>
      <c r="I27" s="11"/>
      <c r="J27" s="11"/>
      <c r="K27" s="7"/>
      <c r="L27" s="22">
        <f t="shared" si="0"/>
        <v>496.6666666666667</v>
      </c>
      <c r="M27" s="23">
        <f t="shared" si="1"/>
        <v>25.166114784235447</v>
      </c>
      <c r="N27" s="24">
        <f t="shared" si="2"/>
        <v>5.0670029766917</v>
      </c>
      <c r="O27" s="26">
        <f t="shared" si="3"/>
        <v>3476.666666666667</v>
      </c>
    </row>
    <row r="28" spans="1:15" ht="69.75" customHeight="1">
      <c r="A28" s="20">
        <f t="shared" si="4"/>
        <v>18</v>
      </c>
      <c r="B28" s="29" t="s">
        <v>27</v>
      </c>
      <c r="C28" s="29" t="s">
        <v>27</v>
      </c>
      <c r="D28" s="21" t="s">
        <v>19</v>
      </c>
      <c r="E28" s="27">
        <v>6</v>
      </c>
      <c r="F28" s="25">
        <v>3500</v>
      </c>
      <c r="G28" s="25">
        <v>3600</v>
      </c>
      <c r="H28" s="25">
        <v>3550</v>
      </c>
      <c r="I28" s="11"/>
      <c r="J28" s="11"/>
      <c r="K28" s="7"/>
      <c r="L28" s="22">
        <f t="shared" si="0"/>
        <v>3550</v>
      </c>
      <c r="M28" s="23">
        <f t="shared" si="1"/>
        <v>50</v>
      </c>
      <c r="N28" s="24">
        <f t="shared" si="2"/>
        <v>1.4084507042253522</v>
      </c>
      <c r="O28" s="26">
        <f t="shared" si="3"/>
        <v>21300</v>
      </c>
    </row>
    <row r="29" spans="1:15" ht="22.5" customHeight="1">
      <c r="A29" s="39" t="s">
        <v>1</v>
      </c>
      <c r="B29" s="35"/>
      <c r="C29" s="35"/>
      <c r="D29" s="19"/>
      <c r="E29" s="19"/>
      <c r="F29" s="14"/>
      <c r="G29" s="14"/>
      <c r="H29" s="14"/>
      <c r="I29" s="14"/>
      <c r="J29" s="14"/>
      <c r="K29" s="14"/>
      <c r="L29" s="14"/>
      <c r="M29" s="14"/>
      <c r="N29" s="15"/>
      <c r="O29" s="28">
        <f>SUM(O11:O28)</f>
        <v>616407.6666666666</v>
      </c>
    </row>
    <row r="30" spans="1:11" ht="18.75">
      <c r="A30" s="2"/>
      <c r="B30" s="2"/>
      <c r="C30" s="2"/>
      <c r="D30" s="3"/>
      <c r="E30" s="3"/>
      <c r="F30" s="3"/>
      <c r="G30" s="3"/>
      <c r="H30" s="3"/>
      <c r="I30" s="3"/>
      <c r="J30" s="3"/>
      <c r="K30" s="3"/>
    </row>
    <row r="31" s="40" customFormat="1" ht="166.5" customHeight="1">
      <c r="A31" s="40" t="s">
        <v>20</v>
      </c>
    </row>
    <row r="43" spans="3:11" ht="15.75">
      <c r="C43" s="1" t="s">
        <v>0</v>
      </c>
      <c r="D43" s="4"/>
      <c r="F43" s="4"/>
      <c r="G43" s="4"/>
      <c r="H43" s="4"/>
      <c r="I43" s="4"/>
      <c r="J43" s="4"/>
      <c r="K43" s="4"/>
    </row>
  </sheetData>
  <sheetProtection/>
  <mergeCells count="18">
    <mergeCell ref="A29:C29"/>
    <mergeCell ref="A31:IV31"/>
    <mergeCell ref="A7:K7"/>
    <mergeCell ref="A5:K5"/>
    <mergeCell ref="A6:K6"/>
    <mergeCell ref="A4:O4"/>
    <mergeCell ref="E9:E10"/>
    <mergeCell ref="L9:N9"/>
    <mergeCell ref="L1:O1"/>
    <mergeCell ref="A2:O2"/>
    <mergeCell ref="A9:A10"/>
    <mergeCell ref="C9:C10"/>
    <mergeCell ref="D9:D10"/>
    <mergeCell ref="A8:K8"/>
    <mergeCell ref="B9:B10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2020-08-25T08:09:12Z</cp:lastPrinted>
  <dcterms:created xsi:type="dcterms:W3CDTF">2011-05-04T10:33:42Z</dcterms:created>
  <dcterms:modified xsi:type="dcterms:W3CDTF">2020-08-28T07:12:06Z</dcterms:modified>
  <cp:category/>
  <cp:version/>
  <cp:contentType/>
  <cp:contentStatus/>
</cp:coreProperties>
</file>