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3920" windowHeight="7695" activeTab="0"/>
  </bookViews>
  <sheets>
    <sheet name="Приложение 7 Общее" sheetId="1" r:id="rId1"/>
    <sheet name="Лист1" sheetId="2" r:id="rId2"/>
  </sheets>
  <definedNames>
    <definedName name="_GoBack" localSheetId="0">'Приложение 7 Общее'!#REF!</definedName>
    <definedName name="OLE_LINK1" localSheetId="0">'Приложение 7 Общее'!#REF!</definedName>
    <definedName name="_xlnm.Print_Area" localSheetId="0">'Приложение 7 Общее'!$A$1:$O$20</definedName>
  </definedNames>
  <calcPr fullCalcOnLoad="1"/>
</workbook>
</file>

<file path=xl/sharedStrings.xml><?xml version="1.0" encoding="utf-8"?>
<sst xmlns="http://schemas.openxmlformats.org/spreadsheetml/2006/main" count="48" uniqueCount="35">
  <si>
    <t>,</t>
  </si>
  <si>
    <t>Начальная (максимальная) цена контракта, руб.**</t>
  </si>
  <si>
    <t>Таблица для обоснования начальной (максимальной) цены контракта при выборе метода сопоставимых рыночных цен (анализа рынка)</t>
  </si>
  <si>
    <t>(указывается предмет государственного контракта/договора)</t>
  </si>
  <si>
    <t>Обоснование начальной (максимальной) цены  контракта (лота)</t>
  </si>
  <si>
    <t>№</t>
  </si>
  <si>
    <t>Ед. изм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</si>
  <si>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</si>
  <si>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рынка)*</t>
  </si>
  <si>
    <t>Применяемый коэффициент</t>
  </si>
  <si>
    <t xml:space="preserve">Средняя арифметическая цена за единицу     &lt;ц&gt; </t>
  </si>
  <si>
    <t>Среднее квадратичное отклонение</t>
  </si>
  <si>
    <r>
      <t xml:space="preserve">коэффициент вариации цен V (%)           </t>
    </r>
    <r>
      <rPr>
        <i/>
        <sz val="12"/>
        <rFont val="Times New Roman"/>
        <family val="1"/>
      </rPr>
      <t xml:space="preserve">         (не должен превышать 33%)</t>
    </r>
  </si>
  <si>
    <r>
      <rPr>
        <b/>
        <sz val="12"/>
        <rFont val="Times New Roman"/>
        <family val="1"/>
      </rPr>
      <t>Расчет Н(М)ЦК по формуле</t>
    </r>
    <r>
      <rPr>
        <sz val="12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</si>
  <si>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Используемый метод определения начальной (максимальной) цены контракта - метод сопоставимых рыночных цен (анализа рынка)</t>
  </si>
  <si>
    <t>Наименование товара, работы, услуги, входящих в объект закупки</t>
  </si>
  <si>
    <r>
      <t>Источник цены №4 ______________
 (</t>
    </r>
    <r>
      <rPr>
        <vertAlign val="superscript"/>
        <sz val="10"/>
        <rFont val="Times New Roman"/>
        <family val="1"/>
      </rPr>
      <t>реквизиты документа)</t>
    </r>
  </si>
  <si>
    <r>
      <t>Источник цены №5 ______________
 (</t>
    </r>
    <r>
      <rPr>
        <vertAlign val="superscript"/>
        <sz val="10"/>
        <rFont val="Times New Roman"/>
        <family val="1"/>
      </rPr>
      <t>реквизиты документа)</t>
    </r>
  </si>
  <si>
    <t>Общее кол-во</t>
  </si>
  <si>
    <t>шт.</t>
  </si>
  <si>
    <t>Основные характеристики закупаемого товара, работ, услуг (ФОРМАТ)</t>
  </si>
  <si>
    <t xml:space="preserve">Работник контрактной службы/контрактный"
управляющий:                                                    ________________________Т.М. Казакова
                                                                           (подпись)                     (инициалы, фамилия)    
    "__" ______________ 2020 г.
</t>
  </si>
  <si>
    <t>Дезинфицирующие и моющие средства</t>
  </si>
  <si>
    <t xml:space="preserve">УТВЕРЖДАЮ
 Заместитель главного врача по медицинской части 
ЧУЗ "РЖД-МЕДИЦИНА" г.Новороссийск
_ __________________________ С.В. Зайцев
«____» _________________2020 год
</t>
  </si>
  <si>
    <t>Дата подготовки обоснования начальной (максимальной) цены контракта 16.06.2020 г.</t>
  </si>
  <si>
    <t xml:space="preserve">ЧИСТЯЩЕЕ СРЕДСТВО УНИВЕРСАЛЬНОЕ ПРОГРЕСС 5 Л.  Канистра </t>
  </si>
  <si>
    <t xml:space="preserve">ПОРОШОК СТИРАЛЬНЫЙ * МИФ * 400ГР. </t>
  </si>
  <si>
    <t>УНИВЕРСАЛЬНОЕ ЧИСТЯЩЕЕ СРЕДСТВО ПЕМОЛЮКС ЭКСТРА 480г (антибактериал)</t>
  </si>
  <si>
    <t>СРЕДСТВО ДЛЯ САНТЕХНИКИ САНОКС-ГЕЛЬ 750мл.</t>
  </si>
  <si>
    <t>УНИВЕРСАЛЬНОЕ ЧИСТЯЩЕЕ СРЕДСТВО СИФ-КРЕМ  250 мл.</t>
  </si>
  <si>
    <t>ПРОФХИМ Д/СТЕКОЛ-ЗЕРКАЛ, ПОВЕРХНОСТЕЙ 0,5л (чистящее средство для стекол)</t>
  </si>
  <si>
    <t>МЫЛО ЖИДКОЕ * 5л. АНТИБАКТЕРИАЛЬНОЕ АЛОЕ ВЕРА Канистра</t>
  </si>
  <si>
    <t xml:space="preserve">Источник цены № 1 Коммерческое предложение Исх. № 11767331 от 16.06.2020г., Вход № б/н от 16.03.2020г.
</t>
  </si>
  <si>
    <t xml:space="preserve">Источник цены № 1 Коммерческое предложение Исх. № 746 от 16.06.2020г., Вход № б/н от 16.06.2020г.
</t>
  </si>
  <si>
    <t xml:space="preserve">Источник цены № 1 Коммерческое предложение Исх. № 318 от 16.06.2020г., Вход № б/н от 16.06.2020г.
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</si>
</sst>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[$-FC19]d\ mmmm\ yyyy\ &quot;г.&quot;"/>
    <numFmt numFmtId="179" formatCode="#,##0.00\ _₽"/>
    <numFmt numFmtId="180" formatCode="[$-F800]dddd\,\ mmmm\ dd\,\ yyyy"/>
    <numFmt numFmtId="181" formatCode="0.0000000"/>
    <numFmt numFmtId="182" formatCode="0.00000000"/>
    <numFmt numFmtId="183" formatCode="0.000000"/>
    <numFmt numFmtId="184" formatCode="0.00000"/>
    <numFmt numFmtId="185" formatCode="0.0000"/>
  </numFmts>
  <fonts count="44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right" wrapText="1"/>
    </xf>
    <xf numFmtId="0" fontId="3" fillId="0" borderId="0" xfId="0" applyFont="1" applyFill="1" applyBorder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8" fillId="0" borderId="0" xfId="0" applyFont="1" applyFill="1" applyAlignment="1">
      <alignment wrapText="1"/>
    </xf>
    <xf numFmtId="0" fontId="1" fillId="0" borderId="11" xfId="0" applyFont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12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1" fillId="0" borderId="14" xfId="0" applyFont="1" applyFill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3" fillId="0" borderId="15" xfId="0" applyFont="1" applyBorder="1" applyAlignment="1">
      <alignment horizontal="left" wrapText="1"/>
    </xf>
    <xf numFmtId="0" fontId="5" fillId="0" borderId="0" xfId="0" applyFont="1" applyFill="1" applyAlignment="1">
      <alignment horizontal="center" vertical="top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2" fontId="8" fillId="0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9</xdr:row>
      <xdr:rowOff>942975</xdr:rowOff>
    </xdr:from>
    <xdr:to>
      <xdr:col>14</xdr:col>
      <xdr:colOff>0</xdr:colOff>
      <xdr:row>9</xdr:row>
      <xdr:rowOff>1295400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74375" y="7124700"/>
          <a:ext cx="1419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19050</xdr:colOff>
      <xdr:row>9</xdr:row>
      <xdr:rowOff>942975</xdr:rowOff>
    </xdr:from>
    <xdr:to>
      <xdr:col>12</xdr:col>
      <xdr:colOff>1133475</xdr:colOff>
      <xdr:row>9</xdr:row>
      <xdr:rowOff>1381125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93225" y="7124700"/>
          <a:ext cx="11144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view="pageBreakPreview" zoomScale="76" zoomScaleSheetLayoutView="76" zoomScalePageLayoutView="0" workbookViewId="0" topLeftCell="A11">
      <selection activeCell="H11" sqref="H11"/>
    </sheetView>
  </sheetViews>
  <sheetFormatPr defaultColWidth="9.00390625" defaultRowHeight="12.75"/>
  <cols>
    <col min="1" max="1" width="8.625" style="4" customWidth="1"/>
    <col min="2" max="2" width="65.00390625" style="4" customWidth="1"/>
    <col min="3" max="3" width="72.75390625" style="4" customWidth="1"/>
    <col min="4" max="4" width="19.00390625" style="5" customWidth="1"/>
    <col min="5" max="5" width="17.25390625" style="5" bestFit="1" customWidth="1"/>
    <col min="6" max="10" width="14.375" style="5" customWidth="1"/>
    <col min="11" max="11" width="13.125" style="5" customWidth="1"/>
    <col min="12" max="13" width="20.75390625" style="4" customWidth="1"/>
    <col min="14" max="14" width="18.875" style="4" customWidth="1"/>
    <col min="15" max="15" width="17.125" style="4" customWidth="1"/>
    <col min="16" max="16384" width="9.125" style="4" customWidth="1"/>
  </cols>
  <sheetData>
    <row r="1" spans="1:15" ht="142.5" customHeight="1">
      <c r="A1" s="5"/>
      <c r="B1" s="5"/>
      <c r="C1" s="5"/>
      <c r="I1" s="10"/>
      <c r="J1" s="10"/>
      <c r="K1" s="10"/>
      <c r="L1" s="30" t="s">
        <v>23</v>
      </c>
      <c r="M1" s="30"/>
      <c r="N1" s="30"/>
      <c r="O1" s="30"/>
    </row>
    <row r="2" spans="1:15" ht="33" customHeight="1">
      <c r="A2" s="31" t="s">
        <v>4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1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3"/>
      <c r="M3" s="13"/>
      <c r="N3" s="13"/>
      <c r="O3" s="13"/>
    </row>
    <row r="4" spans="1:15" ht="37.5" customHeight="1">
      <c r="A4" s="42" t="s">
        <v>22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</row>
    <row r="5" spans="1:15" ht="21" customHeight="1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5"/>
      <c r="M5" s="5"/>
      <c r="N5" s="5"/>
      <c r="O5" s="5"/>
    </row>
    <row r="6" spans="1:15" ht="21" customHeight="1">
      <c r="A6" s="41" t="s">
        <v>24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5"/>
      <c r="M6" s="5"/>
      <c r="N6" s="5"/>
      <c r="O6" s="5"/>
    </row>
    <row r="7" spans="1:15" ht="41.25" customHeight="1">
      <c r="A7" s="34" t="s">
        <v>14</v>
      </c>
      <c r="B7" s="34"/>
      <c r="C7" s="34"/>
      <c r="D7" s="34"/>
      <c r="E7" s="34"/>
      <c r="F7" s="34"/>
      <c r="G7" s="34"/>
      <c r="H7" s="34"/>
      <c r="I7" s="34"/>
      <c r="J7" s="34"/>
      <c r="K7" s="34"/>
      <c r="L7" s="5"/>
      <c r="M7" s="5"/>
      <c r="N7" s="5"/>
      <c r="O7" s="5"/>
    </row>
    <row r="8" spans="1:11" ht="42" customHeight="1">
      <c r="A8" s="35" t="s">
        <v>2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5" ht="127.5" customHeight="1">
      <c r="A9" s="32" t="s">
        <v>5</v>
      </c>
      <c r="B9" s="37" t="s">
        <v>15</v>
      </c>
      <c r="C9" s="32" t="s">
        <v>20</v>
      </c>
      <c r="D9" s="32" t="s">
        <v>6</v>
      </c>
      <c r="E9" s="32" t="s">
        <v>18</v>
      </c>
      <c r="F9" s="17"/>
      <c r="G9" s="17"/>
      <c r="H9" s="17"/>
      <c r="I9" s="17"/>
      <c r="J9" s="17"/>
      <c r="K9" s="18"/>
      <c r="L9" s="43" t="s">
        <v>7</v>
      </c>
      <c r="M9" s="44"/>
      <c r="N9" s="45"/>
      <c r="O9" s="6" t="s">
        <v>8</v>
      </c>
    </row>
    <row r="10" spans="1:15" ht="327" customHeight="1">
      <c r="A10" s="33"/>
      <c r="B10" s="38"/>
      <c r="C10" s="33"/>
      <c r="D10" s="33"/>
      <c r="E10" s="33"/>
      <c r="F10" s="16" t="s">
        <v>32</v>
      </c>
      <c r="G10" s="16" t="s">
        <v>33</v>
      </c>
      <c r="H10" s="16" t="s">
        <v>34</v>
      </c>
      <c r="I10" s="11" t="s">
        <v>16</v>
      </c>
      <c r="J10" s="11" t="s">
        <v>17</v>
      </c>
      <c r="K10" s="7" t="s">
        <v>9</v>
      </c>
      <c r="L10" s="6" t="s">
        <v>10</v>
      </c>
      <c r="M10" s="6" t="s">
        <v>11</v>
      </c>
      <c r="N10" s="8" t="s">
        <v>12</v>
      </c>
      <c r="O10" s="9" t="s">
        <v>13</v>
      </c>
    </row>
    <row r="11" spans="1:15" ht="69.75" customHeight="1">
      <c r="A11" s="20">
        <v>1</v>
      </c>
      <c r="B11" s="27" t="s">
        <v>27</v>
      </c>
      <c r="C11" s="27" t="s">
        <v>27</v>
      </c>
      <c r="D11" s="21" t="s">
        <v>19</v>
      </c>
      <c r="E11" s="28">
        <v>160</v>
      </c>
      <c r="F11" s="25">
        <v>40</v>
      </c>
      <c r="G11" s="25">
        <v>41.2</v>
      </c>
      <c r="H11" s="25">
        <v>42.8</v>
      </c>
      <c r="I11" s="11"/>
      <c r="J11" s="11"/>
      <c r="K11" s="7"/>
      <c r="L11" s="22">
        <f aca="true" t="shared" si="0" ref="L11:L17">(F11+G11+H11)/3</f>
        <v>41.333333333333336</v>
      </c>
      <c r="M11" s="23">
        <f aca="true" t="shared" si="1" ref="M11:M17">STDEV(F11:J11)</f>
        <v>1.404753833713869</v>
      </c>
      <c r="N11" s="24">
        <f aca="true" t="shared" si="2" ref="N11:N17">M11/L11*100</f>
        <v>3.398597984791618</v>
      </c>
      <c r="O11" s="26">
        <f aca="true" t="shared" si="3" ref="O11:O17">L11*E11</f>
        <v>6613.333333333334</v>
      </c>
    </row>
    <row r="12" spans="1:15" ht="69.75" customHeight="1">
      <c r="A12" s="20">
        <f aca="true" t="shared" si="4" ref="A12:A17">1+A11</f>
        <v>2</v>
      </c>
      <c r="B12" s="27" t="s">
        <v>28</v>
      </c>
      <c r="C12" s="27" t="s">
        <v>28</v>
      </c>
      <c r="D12" s="21" t="s">
        <v>19</v>
      </c>
      <c r="E12" s="28">
        <v>210</v>
      </c>
      <c r="F12" s="25">
        <v>65</v>
      </c>
      <c r="G12" s="25">
        <v>65.65</v>
      </c>
      <c r="H12" s="25">
        <v>70.2</v>
      </c>
      <c r="I12" s="11"/>
      <c r="J12" s="11"/>
      <c r="K12" s="7"/>
      <c r="L12" s="22">
        <f t="shared" si="0"/>
        <v>66.95</v>
      </c>
      <c r="M12" s="23">
        <f t="shared" si="1"/>
        <v>2.833284313301303</v>
      </c>
      <c r="N12" s="24">
        <f t="shared" si="2"/>
        <v>4.231940721883948</v>
      </c>
      <c r="O12" s="26">
        <f t="shared" si="3"/>
        <v>14059.5</v>
      </c>
    </row>
    <row r="13" spans="1:15" ht="69.75" customHeight="1">
      <c r="A13" s="20">
        <f t="shared" si="4"/>
        <v>3</v>
      </c>
      <c r="B13" s="27" t="s">
        <v>29</v>
      </c>
      <c r="C13" s="27" t="s">
        <v>29</v>
      </c>
      <c r="D13" s="21" t="s">
        <v>19</v>
      </c>
      <c r="E13" s="28">
        <v>70</v>
      </c>
      <c r="F13" s="25">
        <v>99</v>
      </c>
      <c r="G13" s="25">
        <v>99.99</v>
      </c>
      <c r="H13" s="25">
        <v>104.94</v>
      </c>
      <c r="I13" s="11"/>
      <c r="J13" s="11"/>
      <c r="K13" s="7"/>
      <c r="L13" s="22">
        <f t="shared" si="0"/>
        <v>101.31</v>
      </c>
      <c r="M13" s="23">
        <f t="shared" si="1"/>
        <v>3.182404751127247</v>
      </c>
      <c r="N13" s="24">
        <f t="shared" si="2"/>
        <v>3.141254319541256</v>
      </c>
      <c r="O13" s="26">
        <f t="shared" si="3"/>
        <v>7091.7</v>
      </c>
    </row>
    <row r="14" spans="1:15" ht="69.75" customHeight="1">
      <c r="A14" s="20">
        <f t="shared" si="4"/>
        <v>4</v>
      </c>
      <c r="B14" s="27" t="s">
        <v>30</v>
      </c>
      <c r="C14" s="27" t="s">
        <v>30</v>
      </c>
      <c r="D14" s="21" t="s">
        <v>19</v>
      </c>
      <c r="E14" s="28">
        <v>70</v>
      </c>
      <c r="F14" s="25">
        <v>90</v>
      </c>
      <c r="G14" s="25">
        <v>94.5</v>
      </c>
      <c r="H14" s="25">
        <v>95.4</v>
      </c>
      <c r="I14" s="11"/>
      <c r="J14" s="11"/>
      <c r="K14" s="7"/>
      <c r="L14" s="22">
        <f t="shared" si="0"/>
        <v>93.3</v>
      </c>
      <c r="M14" s="23">
        <f t="shared" si="1"/>
        <v>2.8930952282986535</v>
      </c>
      <c r="N14" s="24">
        <f t="shared" si="2"/>
        <v>3.100852334725245</v>
      </c>
      <c r="O14" s="26">
        <f t="shared" si="3"/>
        <v>6531</v>
      </c>
    </row>
    <row r="15" spans="1:15" ht="69.75" customHeight="1">
      <c r="A15" s="20">
        <f t="shared" si="4"/>
        <v>5</v>
      </c>
      <c r="B15" s="27" t="s">
        <v>25</v>
      </c>
      <c r="C15" s="27" t="s">
        <v>25</v>
      </c>
      <c r="D15" s="21" t="s">
        <v>19</v>
      </c>
      <c r="E15" s="28">
        <v>700</v>
      </c>
      <c r="F15" s="25">
        <v>200</v>
      </c>
      <c r="G15" s="25">
        <v>202</v>
      </c>
      <c r="H15" s="25">
        <v>212</v>
      </c>
      <c r="I15" s="11"/>
      <c r="J15" s="11"/>
      <c r="K15" s="7"/>
      <c r="L15" s="22">
        <f t="shared" si="0"/>
        <v>204.66666666666666</v>
      </c>
      <c r="M15" s="23">
        <f t="shared" si="1"/>
        <v>6.429100507328825</v>
      </c>
      <c r="N15" s="24">
        <f t="shared" si="2"/>
        <v>3.1412543195417713</v>
      </c>
      <c r="O15" s="26">
        <f t="shared" si="3"/>
        <v>143266.66666666666</v>
      </c>
    </row>
    <row r="16" spans="1:15" ht="69.75" customHeight="1">
      <c r="A16" s="20">
        <f t="shared" si="4"/>
        <v>6</v>
      </c>
      <c r="B16" s="27" t="s">
        <v>26</v>
      </c>
      <c r="C16" s="27" t="s">
        <v>26</v>
      </c>
      <c r="D16" s="21" t="s">
        <v>19</v>
      </c>
      <c r="E16" s="28">
        <v>20</v>
      </c>
      <c r="F16" s="25">
        <v>61</v>
      </c>
      <c r="G16" s="25">
        <v>61.61</v>
      </c>
      <c r="H16" s="25">
        <v>65.27</v>
      </c>
      <c r="I16" s="11"/>
      <c r="J16" s="11"/>
      <c r="K16" s="7"/>
      <c r="L16" s="22">
        <f t="shared" si="0"/>
        <v>62.626666666666665</v>
      </c>
      <c r="M16" s="23">
        <f t="shared" si="1"/>
        <v>2.3094227272922865</v>
      </c>
      <c r="N16" s="24">
        <f t="shared" si="2"/>
        <v>3.6876028219485093</v>
      </c>
      <c r="O16" s="26">
        <f t="shared" si="3"/>
        <v>1252.5333333333333</v>
      </c>
    </row>
    <row r="17" spans="1:15" ht="69.75" customHeight="1">
      <c r="A17" s="20">
        <f t="shared" si="4"/>
        <v>7</v>
      </c>
      <c r="B17" s="27" t="s">
        <v>31</v>
      </c>
      <c r="C17" s="27" t="s">
        <v>31</v>
      </c>
      <c r="D17" s="21" t="s">
        <v>19</v>
      </c>
      <c r="E17" s="28">
        <v>100</v>
      </c>
      <c r="F17" s="25">
        <v>190</v>
      </c>
      <c r="G17" s="25">
        <v>199.5</v>
      </c>
      <c r="H17" s="25">
        <v>203.3</v>
      </c>
      <c r="I17" s="11"/>
      <c r="J17" s="11"/>
      <c r="K17" s="7"/>
      <c r="L17" s="22">
        <f t="shared" si="0"/>
        <v>197.6</v>
      </c>
      <c r="M17" s="23">
        <f t="shared" si="1"/>
        <v>6.850547423382663</v>
      </c>
      <c r="N17" s="24">
        <f t="shared" si="2"/>
        <v>3.4668762264082305</v>
      </c>
      <c r="O17" s="26">
        <f t="shared" si="3"/>
        <v>19760</v>
      </c>
    </row>
    <row r="18" spans="1:15" ht="22.5" customHeight="1">
      <c r="A18" s="39" t="s">
        <v>1</v>
      </c>
      <c r="B18" s="35"/>
      <c r="C18" s="35"/>
      <c r="D18" s="19"/>
      <c r="E18" s="19"/>
      <c r="F18" s="14"/>
      <c r="G18" s="14"/>
      <c r="H18" s="14"/>
      <c r="I18" s="14"/>
      <c r="J18" s="14"/>
      <c r="K18" s="14"/>
      <c r="L18" s="14"/>
      <c r="M18" s="14"/>
      <c r="N18" s="15"/>
      <c r="O18" s="29">
        <f>SUM(O11:O17)</f>
        <v>198574.73333333334</v>
      </c>
    </row>
    <row r="19" spans="1:11" ht="18.75">
      <c r="A19" s="2"/>
      <c r="B19" s="2"/>
      <c r="C19" s="2"/>
      <c r="D19" s="3"/>
      <c r="E19" s="3"/>
      <c r="F19" s="3"/>
      <c r="G19" s="3"/>
      <c r="H19" s="3"/>
      <c r="I19" s="3"/>
      <c r="J19" s="3"/>
      <c r="K19" s="3"/>
    </row>
    <row r="20" s="40" customFormat="1" ht="166.5" customHeight="1">
      <c r="A20" s="40" t="s">
        <v>21</v>
      </c>
    </row>
    <row r="32" spans="3:11" ht="15.75">
      <c r="C32" s="1" t="s">
        <v>0</v>
      </c>
      <c r="D32" s="4"/>
      <c r="F32" s="4"/>
      <c r="G32" s="4"/>
      <c r="H32" s="4"/>
      <c r="I32" s="4"/>
      <c r="J32" s="4"/>
      <c r="K32" s="4"/>
    </row>
  </sheetData>
  <sheetProtection/>
  <mergeCells count="18">
    <mergeCell ref="A18:C18"/>
    <mergeCell ref="A20:IV20"/>
    <mergeCell ref="A7:K7"/>
    <mergeCell ref="A5:K5"/>
    <mergeCell ref="A6:K6"/>
    <mergeCell ref="A4:O4"/>
    <mergeCell ref="E9:E10"/>
    <mergeCell ref="L9:N9"/>
    <mergeCell ref="L1:O1"/>
    <mergeCell ref="A2:O2"/>
    <mergeCell ref="A9:A10"/>
    <mergeCell ref="C9:C10"/>
    <mergeCell ref="D9:D10"/>
    <mergeCell ref="A8:K8"/>
    <mergeCell ref="B9:B10"/>
  </mergeCells>
  <printOptions horizontalCentered="1"/>
  <pageMargins left="0.1968503937007874" right="0.1968503937007874" top="0.1968503937007874" bottom="0.1968503937007874" header="0" footer="0"/>
  <pageSetup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Kurdukova.E.M</dc:creator>
  <cp:keywords/>
  <dc:description/>
  <cp:lastModifiedBy>1</cp:lastModifiedBy>
  <cp:lastPrinted>2020-06-17T07:09:51Z</cp:lastPrinted>
  <dcterms:created xsi:type="dcterms:W3CDTF">2011-05-04T10:33:42Z</dcterms:created>
  <dcterms:modified xsi:type="dcterms:W3CDTF">2020-06-17T07:09:54Z</dcterms:modified>
  <cp:category/>
  <cp:version/>
  <cp:contentType/>
  <cp:contentStatus/>
</cp:coreProperties>
</file>