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Общее'!$A$1:$O$64</definedName>
  </definedNames>
  <calcPr fullCalcOnLoad="1"/>
</workbook>
</file>

<file path=xl/sharedStrings.xml><?xml version="1.0" encoding="utf-8"?>
<sst xmlns="http://schemas.openxmlformats.org/spreadsheetml/2006/main" count="180" uniqueCount="79">
  <si>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</si>
  <si>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</si>
  <si>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</si>
  <si>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</si>
  <si>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</si>
  <si>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</si>
  <si>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</si>
  <si>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</si>
  <si>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</si>
  <si>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</si>
  <si>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</si>
  <si>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</si>
  <si>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</si>
  <si>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</si>
  <si>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</si>
  <si>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</si>
  <si>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</si>
  <si>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</si>
  <si>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шт.</t>
  </si>
  <si>
    <t>Основные характеристики закупаемого товара, работ, услуг (ФОРМАТ)</t>
  </si>
  <si>
    <t xml:space="preserve">БУМАГА  Документ   А4.80Г/М2                                      </t>
  </si>
  <si>
    <t>СТИКЕР АТТАСНЕ  АРТ. 633894  38 х 51 см.</t>
  </si>
  <si>
    <t>ТЕТРАДИ 18л. в клетку</t>
  </si>
  <si>
    <t>Канцелярские товары</t>
  </si>
  <si>
    <t>ТЕТРАДИ 18л. в клетку 10 шт/уп</t>
  </si>
  <si>
    <t xml:space="preserve">УТВЕРЖДАЮ
И.о. главного врача
ЧУЗ "РЖД-МЕДИЦИНА" г.Новороссийск
_ __________________________ С. В. Зайцев
«____» _________________2020 год
</t>
  </si>
  <si>
    <t>Дата подготовки обоснования начальной (максимальной) цены контракта 28.04.2020 г.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</si>
  <si>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</si>
  <si>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уп</t>
  </si>
  <si>
    <t>ПОДУШКА ШТЕМПЕЛЬНАЯ</t>
  </si>
  <si>
    <t>НОЖНИЦЫ длина 195мм</t>
  </si>
  <si>
    <t>№ п/п</t>
  </si>
  <si>
    <t>РУЛОН ДЛЯ КАССОВЫХ АППАРАТОВ из термобумаги 57*20*12/20м/8шт/уп</t>
  </si>
  <si>
    <t>БЛОК-КУБИК белый 60г</t>
  </si>
  <si>
    <t xml:space="preserve">ПАПКА  РЕГИСТРАТОР 75мм СИНИЙ  </t>
  </si>
  <si>
    <t>МЕХАНИЗМ ДЛЯ СКОРОСШИВАТЕЛЯ РАЗЪЕМНЫЙ 10шт/уп</t>
  </si>
  <si>
    <t>НОЖ КАНЦЕЛЯРСКИЙ 18мм</t>
  </si>
  <si>
    <t>БУМАГА ЦВЕТНАЯ (зеленая, красная, синяя, голубая, оранжевая, салатовая, фиолетовая)</t>
  </si>
  <si>
    <t>ПАПКА АРХИВНАЯ 262*77*324</t>
  </si>
  <si>
    <t>ПАПКА С ЗАЖИМОМ 150л</t>
  </si>
  <si>
    <t>ПАПКА С РЕЗИНКОЙ 0,45мл*20л</t>
  </si>
  <si>
    <t>КНИГА ЖАЛОБ И ПРЕДЛОЖЕНИЙ</t>
  </si>
  <si>
    <t>ПАПКА СКОРОСШИВАТЕЛЬ пластиковый</t>
  </si>
  <si>
    <t>ПЛЕНКА ДЛЯ ЛАМИНИРОВАНИЯ А4</t>
  </si>
  <si>
    <t xml:space="preserve">Источник цены № 1 Коммерческое предложение Исх. № б/н от 16.03.2020 г., Вход № б/н от 16.04.2020  г.
</t>
  </si>
  <si>
    <t xml:space="preserve">КЛЕЙ КАРАНДАШ 40гр. </t>
  </si>
  <si>
    <t>КЛЕЙ  карандаш 40г.</t>
  </si>
  <si>
    <t xml:space="preserve">КНИГА УЧЕТА в клетку 96л.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</si>
  <si>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КОРРЕКТИРУЮЩАЯ ЖИДКОСТЬ </t>
  </si>
  <si>
    <t xml:space="preserve">СКРЕПКИ / 28  </t>
  </si>
  <si>
    <t xml:space="preserve">ЗАКЛАДКИ КЛЕЙКИЕ 5цв. по 20л.12х45 </t>
  </si>
  <si>
    <t>СТЕРЖНИ «СЕМЕЙНЫЕ» для шариковых пучек</t>
  </si>
  <si>
    <t xml:space="preserve">РУЧКА ШАРИКОВАЯ  </t>
  </si>
  <si>
    <t xml:space="preserve">СКОБЫ / 10 </t>
  </si>
  <si>
    <t xml:space="preserve">СКОБЫ /24 </t>
  </si>
  <si>
    <t>КЛЕЙ пва 85гр</t>
  </si>
  <si>
    <t>КЛЕЙ пва 1 кг</t>
  </si>
  <si>
    <t>МАРКЕР ЧЕРНЫЙ</t>
  </si>
  <si>
    <t xml:space="preserve">МАРКЕР РЕНТГЕНОВСКИЙ  0.8 мм </t>
  </si>
  <si>
    <t>КЛЕЙКАЯ ЛЕНТА  48-50мм прозрачная упаковочная</t>
  </si>
  <si>
    <t>КАРАНДАШИ чернографитный</t>
  </si>
  <si>
    <t>СТЕПЛЕР 24/6</t>
  </si>
  <si>
    <t>КРАСКА ШТЕМПЕЛЬНАЯ черная</t>
  </si>
  <si>
    <t>КРАСКА ШТЕМПЕЛЬНАЯ фиолетовая</t>
  </si>
  <si>
    <t>КРАСКА ШТЕМПЕЛЬНАЯ синяя</t>
  </si>
  <si>
    <t>БЛОК-КУБИК 9х9х9см.</t>
  </si>
  <si>
    <t>КАЛЬКУЛЯТОР  настольный</t>
  </si>
  <si>
    <t>СКРЕПКИ / 50мм</t>
  </si>
  <si>
    <t>РУЧКА ШАРИКОВАЯ НА ЛИПУЧКЕ  синяя</t>
  </si>
  <si>
    <t>БЛОК-КУБИК 38*50см с липким краем</t>
  </si>
  <si>
    <t>ТЕТРАДИ  48 л. в клетку</t>
  </si>
  <si>
    <t>ФАЙЛ — ВКЛАДЫШ 100шт/уп</t>
  </si>
  <si>
    <t>ПАПКА ФАЙЛОВАЯ 100шт</t>
  </si>
  <si>
    <t>ПАПКА СКОРОСШИВАТЕЛЬ Дело картонный 20шт/уп</t>
  </si>
  <si>
    <t>ЛИНЕЙКА 30 см.</t>
  </si>
  <si>
    <t>ЛАСТИК  MILAN каучуковый</t>
  </si>
  <si>
    <t>МАРКЕР текстовыводитель (длина 1-5мм)</t>
  </si>
  <si>
    <t>КОНВЕРТЫ А4 229*324мм 250шт/уп</t>
  </si>
  <si>
    <t>РУЧКА  ГЕЛЕВАЯ толщ. Письма 0.5мм.93 черная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</si>
</sst>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textRotation="90" wrapText="1"/>
    </xf>
    <xf numFmtId="4" fontId="8" fillId="0" borderId="11" xfId="0" applyNumberFormat="1" applyFont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89" zoomScalePageLayoutView="0" workbookViewId="0" topLeftCell="A46">
      <selection activeCell="C50" sqref="C50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6" t="s">
        <v>25</v>
      </c>
      <c r="M1" s="36"/>
      <c r="N1" s="36"/>
      <c r="O1" s="36"/>
    </row>
    <row r="2" spans="1:15" ht="33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5"/>
      <c r="M5" s="5"/>
      <c r="N5" s="5"/>
      <c r="O5" s="5"/>
    </row>
    <row r="6" spans="1:15" ht="21" customHeight="1">
      <c r="A6" s="44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5"/>
      <c r="M6" s="5"/>
      <c r="N6" s="5"/>
      <c r="O6" s="5"/>
    </row>
    <row r="7" spans="1:15" ht="41.25" customHeight="1">
      <c r="A7" s="32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5"/>
      <c r="M7" s="5"/>
      <c r="N7" s="5"/>
      <c r="O7" s="5"/>
    </row>
    <row r="8" spans="1:11" ht="42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5" ht="127.5" customHeight="1">
      <c r="A9" s="30" t="s">
        <v>31</v>
      </c>
      <c r="B9" s="37" t="s">
        <v>14</v>
      </c>
      <c r="C9" s="30" t="s">
        <v>19</v>
      </c>
      <c r="D9" s="30" t="s">
        <v>5</v>
      </c>
      <c r="E9" s="30" t="s">
        <v>17</v>
      </c>
      <c r="F9" s="39" t="s">
        <v>6</v>
      </c>
      <c r="G9" s="40"/>
      <c r="H9" s="40"/>
      <c r="I9" s="40"/>
      <c r="J9" s="40"/>
      <c r="K9" s="40"/>
      <c r="L9" s="40"/>
      <c r="M9" s="40"/>
      <c r="N9" s="41"/>
      <c r="O9" s="6" t="s">
        <v>7</v>
      </c>
    </row>
    <row r="10" spans="1:15" ht="327" customHeight="1">
      <c r="A10" s="31"/>
      <c r="B10" s="38"/>
      <c r="C10" s="33"/>
      <c r="D10" s="31"/>
      <c r="E10" s="31"/>
      <c r="F10" s="16" t="s">
        <v>44</v>
      </c>
      <c r="G10" s="16" t="s">
        <v>44</v>
      </c>
      <c r="H10" s="16" t="s">
        <v>44</v>
      </c>
      <c r="I10" s="11" t="s">
        <v>15</v>
      </c>
      <c r="J10" s="11" t="s">
        <v>16</v>
      </c>
      <c r="K10" s="7" t="s">
        <v>8</v>
      </c>
      <c r="L10" s="6" t="s">
        <v>9</v>
      </c>
      <c r="M10" s="6" t="s">
        <v>10</v>
      </c>
      <c r="N10" s="8" t="s">
        <v>11</v>
      </c>
      <c r="O10" s="9" t="s">
        <v>12</v>
      </c>
    </row>
    <row r="11" spans="1:15" ht="69.75" customHeight="1">
      <c r="A11" s="18">
        <v>1</v>
      </c>
      <c r="B11" s="28" t="s">
        <v>20</v>
      </c>
      <c r="C11" s="28" t="s">
        <v>20</v>
      </c>
      <c r="D11" s="19" t="s">
        <v>18</v>
      </c>
      <c r="E11" s="20">
        <v>1750</v>
      </c>
      <c r="F11" s="24">
        <v>272.16</v>
      </c>
      <c r="G11" s="24">
        <v>252</v>
      </c>
      <c r="H11" s="24">
        <v>264.6</v>
      </c>
      <c r="I11" s="25"/>
      <c r="J11" s="25"/>
      <c r="K11" s="26"/>
      <c r="L11" s="21">
        <f aca="true" t="shared" si="0" ref="L11:L23">(F11+G11+H11)/3</f>
        <v>262.92</v>
      </c>
      <c r="M11" s="22">
        <f aca="true" t="shared" si="1" ref="M11:M23">STDEV(F11:J11)</f>
        <v>10.184458748504658</v>
      </c>
      <c r="N11" s="23">
        <f aca="true" t="shared" si="2" ref="N11:N23">M11/L11*100</f>
        <v>3.8735960552657303</v>
      </c>
      <c r="O11" s="27">
        <f aca="true" t="shared" si="3" ref="O11:O23">L11*E11</f>
        <v>460110</v>
      </c>
    </row>
    <row r="12" spans="1:15" ht="69.75" customHeight="1">
      <c r="A12" s="18">
        <f>1+A11</f>
        <v>2</v>
      </c>
      <c r="B12" s="28" t="s">
        <v>37</v>
      </c>
      <c r="C12" s="28" t="s">
        <v>37</v>
      </c>
      <c r="D12" s="19" t="s">
        <v>18</v>
      </c>
      <c r="E12" s="20">
        <v>16</v>
      </c>
      <c r="F12" s="24">
        <v>799.64</v>
      </c>
      <c r="G12" s="24">
        <v>740.51</v>
      </c>
      <c r="H12" s="24">
        <v>759.64</v>
      </c>
      <c r="I12" s="25"/>
      <c r="J12" s="25"/>
      <c r="K12" s="26"/>
      <c r="L12" s="21">
        <f t="shared" si="0"/>
        <v>766.5966666666667</v>
      </c>
      <c r="M12" s="22">
        <f t="shared" si="1"/>
        <v>30.172597391231555</v>
      </c>
      <c r="N12" s="23">
        <f t="shared" si="2"/>
        <v>3.935915547667164</v>
      </c>
      <c r="O12" s="27">
        <f t="shared" si="3"/>
        <v>12265.546666666667</v>
      </c>
    </row>
    <row r="13" spans="1:15" ht="69.75" customHeight="1">
      <c r="A13" s="18">
        <f aca="true" t="shared" si="4" ref="A13:A61">1+A12</f>
        <v>3</v>
      </c>
      <c r="B13" s="28" t="s">
        <v>65</v>
      </c>
      <c r="C13" s="28" t="s">
        <v>65</v>
      </c>
      <c r="D13" s="19" t="s">
        <v>18</v>
      </c>
      <c r="E13" s="20">
        <v>50</v>
      </c>
      <c r="F13" s="24">
        <v>64.45</v>
      </c>
      <c r="G13" s="24">
        <v>60.8</v>
      </c>
      <c r="H13" s="24">
        <v>61.41</v>
      </c>
      <c r="I13" s="25"/>
      <c r="J13" s="25"/>
      <c r="K13" s="26"/>
      <c r="L13" s="21">
        <f t="shared" si="0"/>
        <v>62.22</v>
      </c>
      <c r="M13" s="22">
        <f t="shared" si="1"/>
        <v>1.9551726266495533</v>
      </c>
      <c r="N13" s="23">
        <f t="shared" si="2"/>
        <v>3.142353948327794</v>
      </c>
      <c r="O13" s="27">
        <f t="shared" si="3"/>
        <v>3111</v>
      </c>
    </row>
    <row r="14" spans="1:15" ht="69.75" customHeight="1">
      <c r="A14" s="18">
        <f t="shared" si="4"/>
        <v>4</v>
      </c>
      <c r="B14" s="28" t="s">
        <v>33</v>
      </c>
      <c r="C14" s="28" t="s">
        <v>33</v>
      </c>
      <c r="D14" s="19" t="s">
        <v>18</v>
      </c>
      <c r="E14" s="20">
        <v>120</v>
      </c>
      <c r="F14" s="24">
        <v>50.54</v>
      </c>
      <c r="G14" s="24">
        <v>46.8</v>
      </c>
      <c r="H14" s="24">
        <v>48.2</v>
      </c>
      <c r="I14" s="25"/>
      <c r="J14" s="25"/>
      <c r="K14" s="26"/>
      <c r="L14" s="21">
        <f t="shared" si="0"/>
        <v>48.51333333333334</v>
      </c>
      <c r="M14" s="22">
        <f t="shared" si="1"/>
        <v>1.8895854924644586</v>
      </c>
      <c r="N14" s="23">
        <f t="shared" si="2"/>
        <v>3.8949817764143018</v>
      </c>
      <c r="O14" s="27">
        <f t="shared" si="3"/>
        <v>5821.600000000001</v>
      </c>
    </row>
    <row r="15" spans="1:15" ht="69.75" customHeight="1">
      <c r="A15" s="18">
        <f t="shared" si="4"/>
        <v>5</v>
      </c>
      <c r="B15" s="28" t="s">
        <v>69</v>
      </c>
      <c r="C15" s="28" t="s">
        <v>69</v>
      </c>
      <c r="D15" s="19" t="s">
        <v>18</v>
      </c>
      <c r="E15" s="20">
        <v>120</v>
      </c>
      <c r="F15" s="24">
        <v>16.22</v>
      </c>
      <c r="G15" s="24">
        <v>15.3</v>
      </c>
      <c r="H15" s="24">
        <v>16.07</v>
      </c>
      <c r="I15" s="25"/>
      <c r="J15" s="25"/>
      <c r="K15" s="26"/>
      <c r="L15" s="21">
        <f t="shared" si="0"/>
        <v>15.863333333333335</v>
      </c>
      <c r="M15" s="22">
        <f t="shared" si="1"/>
        <v>0.49359227438577374</v>
      </c>
      <c r="N15" s="23">
        <f t="shared" si="2"/>
        <v>3.111529361540914</v>
      </c>
      <c r="O15" s="27">
        <f t="shared" si="3"/>
        <v>1903.6000000000001</v>
      </c>
    </row>
    <row r="16" spans="1:15" ht="69.75" customHeight="1">
      <c r="A16" s="18">
        <f t="shared" si="4"/>
        <v>6</v>
      </c>
      <c r="B16" s="28" t="s">
        <v>50</v>
      </c>
      <c r="C16" s="28" t="s">
        <v>50</v>
      </c>
      <c r="D16" s="19" t="s">
        <v>18</v>
      </c>
      <c r="E16" s="20">
        <v>60</v>
      </c>
      <c r="F16" s="24">
        <v>48.94</v>
      </c>
      <c r="G16" s="24">
        <v>44.9</v>
      </c>
      <c r="H16" s="24">
        <v>46.25</v>
      </c>
      <c r="I16" s="25"/>
      <c r="J16" s="25"/>
      <c r="K16" s="26"/>
      <c r="L16" s="21">
        <f t="shared" si="0"/>
        <v>46.696666666666665</v>
      </c>
      <c r="M16" s="22">
        <f t="shared" si="1"/>
        <v>2.056704483714861</v>
      </c>
      <c r="N16" s="23">
        <f t="shared" si="2"/>
        <v>4.4043924984970975</v>
      </c>
      <c r="O16" s="27">
        <f t="shared" si="3"/>
        <v>2801.7999999999997</v>
      </c>
    </row>
    <row r="17" spans="1:15" ht="69.75" customHeight="1">
      <c r="A17" s="18">
        <f t="shared" si="4"/>
        <v>7</v>
      </c>
      <c r="B17" s="28" t="s">
        <v>60</v>
      </c>
      <c r="C17" s="28" t="s">
        <v>60</v>
      </c>
      <c r="D17" s="19" t="s">
        <v>18</v>
      </c>
      <c r="E17" s="20">
        <v>50</v>
      </c>
      <c r="F17" s="24">
        <v>3.78</v>
      </c>
      <c r="G17" s="24">
        <v>3.5</v>
      </c>
      <c r="H17" s="24">
        <v>3.68</v>
      </c>
      <c r="I17" s="25"/>
      <c r="J17" s="25"/>
      <c r="K17" s="26"/>
      <c r="L17" s="21">
        <f t="shared" si="0"/>
        <v>3.653333333333333</v>
      </c>
      <c r="M17" s="22">
        <f t="shared" si="1"/>
        <v>0.14189197769195333</v>
      </c>
      <c r="N17" s="23">
        <f t="shared" si="2"/>
        <v>3.883904498867336</v>
      </c>
      <c r="O17" s="27">
        <f t="shared" si="3"/>
        <v>182.66666666666666</v>
      </c>
    </row>
    <row r="18" spans="1:15" ht="69.75" customHeight="1">
      <c r="A18" s="18">
        <f t="shared" si="4"/>
        <v>8</v>
      </c>
      <c r="B18" s="28" t="s">
        <v>66</v>
      </c>
      <c r="C18" s="28" t="s">
        <v>66</v>
      </c>
      <c r="D18" s="19" t="s">
        <v>18</v>
      </c>
      <c r="E18" s="20">
        <v>2</v>
      </c>
      <c r="F18" s="24">
        <v>802.41</v>
      </c>
      <c r="G18" s="24">
        <v>756.99</v>
      </c>
      <c r="H18" s="24">
        <v>779.7</v>
      </c>
      <c r="I18" s="25"/>
      <c r="J18" s="25"/>
      <c r="K18" s="26"/>
      <c r="L18" s="21">
        <f t="shared" si="0"/>
        <v>779.7000000000002</v>
      </c>
      <c r="M18" s="22">
        <f t="shared" si="1"/>
        <v>22.709999999995112</v>
      </c>
      <c r="N18" s="23">
        <f t="shared" si="2"/>
        <v>2.912658714889715</v>
      </c>
      <c r="O18" s="27">
        <f t="shared" si="3"/>
        <v>1559.4000000000003</v>
      </c>
    </row>
    <row r="19" spans="1:15" ht="69.75" customHeight="1">
      <c r="A19" s="18">
        <f t="shared" si="4"/>
        <v>9</v>
      </c>
      <c r="B19" s="28" t="s">
        <v>46</v>
      </c>
      <c r="C19" s="28" t="s">
        <v>46</v>
      </c>
      <c r="D19" s="19" t="s">
        <v>18</v>
      </c>
      <c r="E19" s="20">
        <v>2400</v>
      </c>
      <c r="F19" s="24">
        <v>94.16</v>
      </c>
      <c r="G19" s="24">
        <v>88</v>
      </c>
      <c r="H19" s="24">
        <v>92.4</v>
      </c>
      <c r="I19" s="25"/>
      <c r="J19" s="25"/>
      <c r="K19" s="26"/>
      <c r="L19" s="21">
        <f t="shared" si="0"/>
        <v>91.52</v>
      </c>
      <c r="M19" s="22">
        <f t="shared" si="1"/>
        <v>3.172885122408232</v>
      </c>
      <c r="N19" s="23">
        <f t="shared" si="2"/>
        <v>3.4668762264075963</v>
      </c>
      <c r="O19" s="27">
        <f t="shared" si="3"/>
        <v>219648</v>
      </c>
    </row>
    <row r="20" spans="1:15" ht="69.75" customHeight="1">
      <c r="A20" s="18">
        <f t="shared" si="4"/>
        <v>10</v>
      </c>
      <c r="B20" s="28" t="s">
        <v>47</v>
      </c>
      <c r="C20" s="28" t="s">
        <v>47</v>
      </c>
      <c r="D20" s="19" t="s">
        <v>18</v>
      </c>
      <c r="E20" s="20">
        <v>280</v>
      </c>
      <c r="F20" s="24">
        <v>150.42</v>
      </c>
      <c r="G20" s="24">
        <v>138</v>
      </c>
      <c r="H20" s="24">
        <v>143.52</v>
      </c>
      <c r="I20" s="25"/>
      <c r="J20" s="25"/>
      <c r="K20" s="26"/>
      <c r="L20" s="21">
        <f t="shared" si="0"/>
        <v>143.98</v>
      </c>
      <c r="M20" s="22">
        <f t="shared" si="1"/>
        <v>6.222764658896435</v>
      </c>
      <c r="N20" s="23">
        <f t="shared" si="2"/>
        <v>4.321964619319652</v>
      </c>
      <c r="O20" s="27">
        <f t="shared" si="3"/>
        <v>40314.399999999994</v>
      </c>
    </row>
    <row r="21" spans="1:15" ht="69.75" customHeight="1">
      <c r="A21" s="18">
        <f t="shared" si="4"/>
        <v>11</v>
      </c>
      <c r="B21" s="28" t="s">
        <v>41</v>
      </c>
      <c r="C21" s="28" t="s">
        <v>41</v>
      </c>
      <c r="D21" s="19" t="s">
        <v>18</v>
      </c>
      <c r="E21" s="20">
        <v>2</v>
      </c>
      <c r="F21" s="24">
        <v>178.08</v>
      </c>
      <c r="G21" s="24">
        <v>168</v>
      </c>
      <c r="H21" s="24">
        <v>171.36</v>
      </c>
      <c r="I21" s="25"/>
      <c r="J21" s="25"/>
      <c r="K21" s="26"/>
      <c r="L21" s="21">
        <f t="shared" si="0"/>
        <v>172.48000000000002</v>
      </c>
      <c r="M21" s="22">
        <f t="shared" si="1"/>
        <v>5.132484778349965</v>
      </c>
      <c r="N21" s="23">
        <f t="shared" si="2"/>
        <v>2.975698503217744</v>
      </c>
      <c r="O21" s="27">
        <f t="shared" si="3"/>
        <v>344.96000000000004</v>
      </c>
    </row>
    <row r="22" spans="1:15" ht="69.75" customHeight="1">
      <c r="A22" s="18">
        <f t="shared" si="4"/>
        <v>12</v>
      </c>
      <c r="B22" s="28" t="s">
        <v>48</v>
      </c>
      <c r="C22" s="28" t="s">
        <v>48</v>
      </c>
      <c r="D22" s="19" t="s">
        <v>18</v>
      </c>
      <c r="E22" s="20">
        <v>70</v>
      </c>
      <c r="F22" s="24">
        <v>37.8</v>
      </c>
      <c r="G22" s="24">
        <v>35</v>
      </c>
      <c r="H22" s="24">
        <v>35.35</v>
      </c>
      <c r="I22" s="25"/>
      <c r="J22" s="25"/>
      <c r="K22" s="26"/>
      <c r="L22" s="21">
        <f t="shared" si="0"/>
        <v>36.050000000000004</v>
      </c>
      <c r="M22" s="22">
        <f t="shared" si="1"/>
        <v>1.5256146302391196</v>
      </c>
      <c r="N22" s="23">
        <f t="shared" si="2"/>
        <v>4.231940721883826</v>
      </c>
      <c r="O22" s="27">
        <f t="shared" si="3"/>
        <v>2523.5000000000005</v>
      </c>
    </row>
    <row r="23" spans="1:15" ht="69.75" customHeight="1">
      <c r="A23" s="18">
        <f t="shared" si="4"/>
        <v>13</v>
      </c>
      <c r="B23" s="28" t="s">
        <v>77</v>
      </c>
      <c r="C23" s="28" t="s">
        <v>77</v>
      </c>
      <c r="D23" s="19" t="s">
        <v>18</v>
      </c>
      <c r="E23" s="20">
        <v>2</v>
      </c>
      <c r="F23" s="24">
        <v>1740.96</v>
      </c>
      <c r="G23" s="24">
        <v>1612</v>
      </c>
      <c r="H23" s="24">
        <v>1644.24</v>
      </c>
      <c r="I23" s="25"/>
      <c r="J23" s="25"/>
      <c r="K23" s="26"/>
      <c r="L23" s="21">
        <f t="shared" si="0"/>
        <v>1665.7333333333333</v>
      </c>
      <c r="M23" s="22">
        <f t="shared" si="1"/>
        <v>67.11291182278782</v>
      </c>
      <c r="N23" s="23">
        <f t="shared" si="2"/>
        <v>4.029030966708627</v>
      </c>
      <c r="O23" s="27">
        <f t="shared" si="3"/>
        <v>3331.4666666666667</v>
      </c>
    </row>
    <row r="24" spans="1:15" ht="69.75" customHeight="1">
      <c r="A24" s="18">
        <f t="shared" si="4"/>
        <v>14</v>
      </c>
      <c r="B24" s="28" t="s">
        <v>45</v>
      </c>
      <c r="C24" s="28" t="s">
        <v>45</v>
      </c>
      <c r="D24" s="19" t="s">
        <v>18</v>
      </c>
      <c r="E24" s="20">
        <v>30</v>
      </c>
      <c r="F24" s="24">
        <v>26.75</v>
      </c>
      <c r="G24" s="24">
        <v>25</v>
      </c>
      <c r="H24" s="24">
        <v>26.25</v>
      </c>
      <c r="I24" s="25"/>
      <c r="J24" s="25"/>
      <c r="K24" s="26"/>
      <c r="L24" s="21">
        <f aca="true" t="shared" si="5" ref="L24:L34">(F24+G24+H24)/3</f>
        <v>26</v>
      </c>
      <c r="M24" s="22">
        <f aca="true" t="shared" si="6" ref="M24:M34">STDEV(F24:J24)</f>
        <v>0.9013878188659973</v>
      </c>
      <c r="N24" s="23">
        <f aca="true" t="shared" si="7" ref="N24:N34">M24/L24*100</f>
        <v>3.466876226407682</v>
      </c>
      <c r="O24" s="27">
        <f aca="true" t="shared" si="8" ref="O24:O34">L24*E24</f>
        <v>780</v>
      </c>
    </row>
    <row r="25" spans="1:15" ht="69.75" customHeight="1">
      <c r="A25" s="18">
        <f t="shared" si="4"/>
        <v>15</v>
      </c>
      <c r="B25" s="28" t="s">
        <v>55</v>
      </c>
      <c r="C25" s="28" t="s">
        <v>55</v>
      </c>
      <c r="D25" s="19" t="s">
        <v>18</v>
      </c>
      <c r="E25" s="20">
        <v>30</v>
      </c>
      <c r="F25" s="24">
        <v>33.81</v>
      </c>
      <c r="G25" s="24">
        <v>31.6</v>
      </c>
      <c r="H25" s="24">
        <v>31.92</v>
      </c>
      <c r="I25" s="25"/>
      <c r="J25" s="25"/>
      <c r="K25" s="26"/>
      <c r="L25" s="21">
        <f t="shared" si="5"/>
        <v>32.443333333333335</v>
      </c>
      <c r="M25" s="22">
        <f t="shared" si="6"/>
        <v>1.1943338450087173</v>
      </c>
      <c r="N25" s="23">
        <f t="shared" si="7"/>
        <v>3.6812920322882476</v>
      </c>
      <c r="O25" s="27">
        <f t="shared" si="8"/>
        <v>973.3000000000001</v>
      </c>
    </row>
    <row r="26" spans="1:15" ht="69.75" customHeight="1">
      <c r="A26" s="18">
        <f t="shared" si="4"/>
        <v>16</v>
      </c>
      <c r="B26" s="28" t="s">
        <v>56</v>
      </c>
      <c r="C26" s="28" t="s">
        <v>56</v>
      </c>
      <c r="D26" s="19" t="s">
        <v>18</v>
      </c>
      <c r="E26" s="20">
        <v>50</v>
      </c>
      <c r="F26" s="24">
        <v>233.2</v>
      </c>
      <c r="G26" s="24">
        <v>220</v>
      </c>
      <c r="H26" s="24">
        <v>224.4</v>
      </c>
      <c r="I26" s="25"/>
      <c r="J26" s="25"/>
      <c r="K26" s="26"/>
      <c r="L26" s="21">
        <f t="shared" si="5"/>
        <v>225.86666666666667</v>
      </c>
      <c r="M26" s="22">
        <f t="shared" si="6"/>
        <v>6.721111019267945</v>
      </c>
      <c r="N26" s="23">
        <f t="shared" si="7"/>
        <v>2.975698503217803</v>
      </c>
      <c r="O26" s="27">
        <f t="shared" si="8"/>
        <v>11293.333333333334</v>
      </c>
    </row>
    <row r="27" spans="1:15" ht="69.75" customHeight="1">
      <c r="A27" s="18">
        <f t="shared" si="4"/>
        <v>17</v>
      </c>
      <c r="B27" s="28" t="s">
        <v>59</v>
      </c>
      <c r="C27" s="28" t="s">
        <v>59</v>
      </c>
      <c r="D27" s="19" t="s">
        <v>28</v>
      </c>
      <c r="E27" s="20">
        <v>10</v>
      </c>
      <c r="F27" s="24">
        <v>117.7</v>
      </c>
      <c r="G27" s="24">
        <v>110</v>
      </c>
      <c r="H27" s="24">
        <v>112.2</v>
      </c>
      <c r="I27" s="25"/>
      <c r="J27" s="25"/>
      <c r="K27" s="26"/>
      <c r="L27" s="21">
        <f t="shared" si="5"/>
        <v>113.3</v>
      </c>
      <c r="M27" s="22">
        <f t="shared" si="6"/>
        <v>3.9661064030112505</v>
      </c>
      <c r="N27" s="23">
        <f t="shared" si="7"/>
        <v>3.500535218897838</v>
      </c>
      <c r="O27" s="27">
        <f t="shared" si="8"/>
        <v>1133</v>
      </c>
    </row>
    <row r="28" spans="1:15" ht="69.75" customHeight="1">
      <c r="A28" s="18">
        <f t="shared" si="4"/>
        <v>18</v>
      </c>
      <c r="B28" s="28" t="s">
        <v>62</v>
      </c>
      <c r="C28" s="28" t="s">
        <v>62</v>
      </c>
      <c r="D28" s="19" t="s">
        <v>18</v>
      </c>
      <c r="E28" s="20">
        <v>30</v>
      </c>
      <c r="F28" s="24">
        <v>69.54</v>
      </c>
      <c r="G28" s="24">
        <v>63.8</v>
      </c>
      <c r="H28" s="24">
        <v>66.35</v>
      </c>
      <c r="I28" s="25"/>
      <c r="J28" s="25"/>
      <c r="K28" s="26"/>
      <c r="L28" s="21">
        <f t="shared" si="5"/>
        <v>66.56333333333333</v>
      </c>
      <c r="M28" s="22">
        <f t="shared" si="6"/>
        <v>2.8759404259009984</v>
      </c>
      <c r="N28" s="23">
        <f t="shared" si="7"/>
        <v>4.32060758060143</v>
      </c>
      <c r="O28" s="27">
        <f t="shared" si="8"/>
        <v>1996.9</v>
      </c>
    </row>
    <row r="29" spans="1:15" ht="69.75" customHeight="1">
      <c r="A29" s="18">
        <f t="shared" si="4"/>
        <v>19</v>
      </c>
      <c r="B29" s="28" t="s">
        <v>63</v>
      </c>
      <c r="C29" s="28" t="s">
        <v>63</v>
      </c>
      <c r="D29" s="19" t="s">
        <v>18</v>
      </c>
      <c r="E29" s="20">
        <v>30</v>
      </c>
      <c r="F29" s="24">
        <v>69.54</v>
      </c>
      <c r="G29" s="24">
        <v>63.8</v>
      </c>
      <c r="H29" s="24">
        <v>64.44</v>
      </c>
      <c r="I29" s="25"/>
      <c r="J29" s="25"/>
      <c r="K29" s="26"/>
      <c r="L29" s="21">
        <f t="shared" si="5"/>
        <v>65.92666666666666</v>
      </c>
      <c r="M29" s="22">
        <f t="shared" si="6"/>
        <v>3.1455577141952316</v>
      </c>
      <c r="N29" s="23">
        <f t="shared" si="7"/>
        <v>4.771297978858173</v>
      </c>
      <c r="O29" s="27">
        <f t="shared" si="8"/>
        <v>1977.8</v>
      </c>
    </row>
    <row r="30" spans="1:15" ht="69.75" customHeight="1">
      <c r="A30" s="18">
        <f t="shared" si="4"/>
        <v>20</v>
      </c>
      <c r="B30" s="28" t="s">
        <v>64</v>
      </c>
      <c r="C30" s="28" t="s">
        <v>64</v>
      </c>
      <c r="D30" s="19" t="s">
        <v>18</v>
      </c>
      <c r="E30" s="20">
        <v>30</v>
      </c>
      <c r="F30" s="24">
        <v>69.54</v>
      </c>
      <c r="G30" s="24">
        <v>63.8</v>
      </c>
      <c r="H30" s="24">
        <v>66.99</v>
      </c>
      <c r="I30" s="25"/>
      <c r="J30" s="25"/>
      <c r="K30" s="26"/>
      <c r="L30" s="21">
        <f t="shared" si="5"/>
        <v>66.77666666666666</v>
      </c>
      <c r="M30" s="22">
        <f t="shared" si="6"/>
        <v>2.8759404259014727</v>
      </c>
      <c r="N30" s="23">
        <f t="shared" si="7"/>
        <v>4.306804411573114</v>
      </c>
      <c r="O30" s="27">
        <f t="shared" si="8"/>
        <v>2003.2999999999997</v>
      </c>
    </row>
    <row r="31" spans="1:15" ht="69.75" customHeight="1">
      <c r="A31" s="18">
        <f t="shared" si="4"/>
        <v>21</v>
      </c>
      <c r="B31" s="28" t="s">
        <v>75</v>
      </c>
      <c r="C31" s="28" t="s">
        <v>75</v>
      </c>
      <c r="D31" s="19" t="s">
        <v>18</v>
      </c>
      <c r="E31" s="20">
        <v>20</v>
      </c>
      <c r="F31" s="24">
        <v>9.95</v>
      </c>
      <c r="G31" s="24">
        <v>9.3</v>
      </c>
      <c r="H31" s="24">
        <v>9.39</v>
      </c>
      <c r="I31" s="25"/>
      <c r="J31" s="25"/>
      <c r="K31" s="26"/>
      <c r="L31" s="21">
        <f t="shared" si="5"/>
        <v>9.546666666666667</v>
      </c>
      <c r="M31" s="22">
        <f t="shared" si="6"/>
        <v>0.3521836642056665</v>
      </c>
      <c r="N31" s="23">
        <f t="shared" si="7"/>
        <v>3.6890746948917577</v>
      </c>
      <c r="O31" s="27">
        <f t="shared" si="8"/>
        <v>190.93333333333334</v>
      </c>
    </row>
    <row r="32" spans="1:15" ht="69.75" customHeight="1">
      <c r="A32" s="18">
        <f t="shared" si="4"/>
        <v>22</v>
      </c>
      <c r="B32" s="28" t="s">
        <v>74</v>
      </c>
      <c r="C32" s="28" t="s">
        <v>74</v>
      </c>
      <c r="D32" s="19" t="s">
        <v>18</v>
      </c>
      <c r="E32" s="20">
        <v>20</v>
      </c>
      <c r="F32" s="24">
        <v>31.1</v>
      </c>
      <c r="G32" s="24">
        <v>28.8</v>
      </c>
      <c r="H32" s="24">
        <v>30.24</v>
      </c>
      <c r="I32" s="25"/>
      <c r="J32" s="25"/>
      <c r="K32" s="26"/>
      <c r="L32" s="21">
        <f t="shared" si="5"/>
        <v>30.046666666666667</v>
      </c>
      <c r="M32" s="22">
        <f t="shared" si="6"/>
        <v>1.1621244913233209</v>
      </c>
      <c r="N32" s="23">
        <f t="shared" si="7"/>
        <v>3.867731832671358</v>
      </c>
      <c r="O32" s="27">
        <f t="shared" si="8"/>
        <v>600.9333333333334</v>
      </c>
    </row>
    <row r="33" spans="1:15" ht="69.75" customHeight="1">
      <c r="A33" s="18">
        <f t="shared" si="4"/>
        <v>23</v>
      </c>
      <c r="B33" s="28" t="s">
        <v>57</v>
      </c>
      <c r="C33" s="28" t="s">
        <v>57</v>
      </c>
      <c r="D33" s="19" t="s">
        <v>18</v>
      </c>
      <c r="E33" s="20">
        <v>40</v>
      </c>
      <c r="F33" s="24">
        <v>62.4</v>
      </c>
      <c r="G33" s="24">
        <v>57.3</v>
      </c>
      <c r="H33" s="24">
        <v>58.45</v>
      </c>
      <c r="I33" s="25"/>
      <c r="J33" s="25"/>
      <c r="K33" s="26"/>
      <c r="L33" s="21">
        <f t="shared" si="5"/>
        <v>59.383333333333326</v>
      </c>
      <c r="M33" s="22">
        <f t="shared" si="6"/>
        <v>2.6750389405266906</v>
      </c>
      <c r="N33" s="23">
        <f t="shared" si="7"/>
        <v>4.504696503833889</v>
      </c>
      <c r="O33" s="27">
        <f t="shared" si="8"/>
        <v>2375.333333333333</v>
      </c>
    </row>
    <row r="34" spans="1:15" ht="69.75" customHeight="1">
      <c r="A34" s="18">
        <f t="shared" si="4"/>
        <v>24</v>
      </c>
      <c r="B34" s="28" t="s">
        <v>76</v>
      </c>
      <c r="C34" s="28" t="s">
        <v>76</v>
      </c>
      <c r="D34" s="19" t="s">
        <v>18</v>
      </c>
      <c r="E34" s="20">
        <v>40</v>
      </c>
      <c r="F34" s="24">
        <v>27.69</v>
      </c>
      <c r="G34" s="24">
        <v>25.4</v>
      </c>
      <c r="H34" s="24">
        <v>26.67</v>
      </c>
      <c r="I34" s="25"/>
      <c r="J34" s="25"/>
      <c r="K34" s="26"/>
      <c r="L34" s="21">
        <f t="shared" si="5"/>
        <v>26.58666666666667</v>
      </c>
      <c r="M34" s="22">
        <f t="shared" si="6"/>
        <v>1.1472721269747774</v>
      </c>
      <c r="N34" s="23">
        <f t="shared" si="7"/>
        <v>4.315216124529002</v>
      </c>
      <c r="O34" s="27">
        <f t="shared" si="8"/>
        <v>1063.4666666666667</v>
      </c>
    </row>
    <row r="35" spans="1:15" ht="69.75" customHeight="1">
      <c r="A35" s="18">
        <f t="shared" si="4"/>
        <v>25</v>
      </c>
      <c r="B35" s="28" t="s">
        <v>58</v>
      </c>
      <c r="C35" s="28" t="s">
        <v>58</v>
      </c>
      <c r="D35" s="19" t="s">
        <v>18</v>
      </c>
      <c r="E35" s="20">
        <v>50</v>
      </c>
      <c r="F35" s="24">
        <v>333.23</v>
      </c>
      <c r="G35" s="24">
        <v>311.43</v>
      </c>
      <c r="H35" s="24">
        <v>327</v>
      </c>
      <c r="I35" s="25"/>
      <c r="J35" s="25"/>
      <c r="K35" s="26"/>
      <c r="L35" s="21">
        <f>(F35+G35+H35)/3</f>
        <v>323.8866666666667</v>
      </c>
      <c r="M35" s="22">
        <f>STDEV(F35:J35)</f>
        <v>11.22851875063282</v>
      </c>
      <c r="N35" s="23">
        <f>M35/L35*100</f>
        <v>3.4668048753574765</v>
      </c>
      <c r="O35" s="27">
        <f>L35*E35</f>
        <v>16194.333333333336</v>
      </c>
    </row>
    <row r="36" spans="1:15" ht="69.75" customHeight="1">
      <c r="A36" s="18">
        <f t="shared" si="4"/>
        <v>26</v>
      </c>
      <c r="B36" s="28" t="s">
        <v>35</v>
      </c>
      <c r="C36" s="28" t="s">
        <v>35</v>
      </c>
      <c r="D36" s="19" t="s">
        <v>18</v>
      </c>
      <c r="E36" s="20">
        <v>90</v>
      </c>
      <c r="F36" s="24">
        <v>283.55</v>
      </c>
      <c r="G36" s="24">
        <v>265</v>
      </c>
      <c r="H36" s="24">
        <v>278.25</v>
      </c>
      <c r="I36" s="25"/>
      <c r="J36" s="25"/>
      <c r="K36" s="26"/>
      <c r="L36" s="21">
        <f>(F36+G36+H36)/3</f>
        <v>275.59999999999997</v>
      </c>
      <c r="M36" s="22">
        <f>STDEV(F36:J36)</f>
        <v>9.554710879980881</v>
      </c>
      <c r="N36" s="23">
        <f>M36/L36*100</f>
        <v>3.4668762264081576</v>
      </c>
      <c r="O36" s="27">
        <f>L36*E36</f>
        <v>24803.999999999996</v>
      </c>
    </row>
    <row r="37" spans="1:15" ht="69.75" customHeight="1">
      <c r="A37" s="18">
        <f t="shared" si="4"/>
        <v>27</v>
      </c>
      <c r="B37" s="28" t="s">
        <v>30</v>
      </c>
      <c r="C37" s="28" t="s">
        <v>30</v>
      </c>
      <c r="D37" s="19" t="s">
        <v>18</v>
      </c>
      <c r="E37" s="20">
        <v>10</v>
      </c>
      <c r="F37" s="24">
        <v>65.81</v>
      </c>
      <c r="G37" s="24">
        <v>61.5</v>
      </c>
      <c r="H37" s="24">
        <v>64.58</v>
      </c>
      <c r="I37" s="25"/>
      <c r="J37" s="25"/>
      <c r="K37" s="26"/>
      <c r="L37" s="21">
        <f>(F37+G37+H37)/3</f>
        <v>63.96333333333333</v>
      </c>
      <c r="M37" s="22">
        <f>STDEV(F37:J37)</f>
        <v>2.2201876797548232</v>
      </c>
      <c r="N37" s="23">
        <f>M37/L37*100</f>
        <v>3.4710318616209648</v>
      </c>
      <c r="O37" s="27">
        <f>L37*E37</f>
        <v>639.6333333333333</v>
      </c>
    </row>
    <row r="38" spans="1:15" ht="69.75" customHeight="1">
      <c r="A38" s="18">
        <f t="shared" si="4"/>
        <v>28</v>
      </c>
      <c r="B38" s="28" t="s">
        <v>36</v>
      </c>
      <c r="C38" s="28" t="s">
        <v>36</v>
      </c>
      <c r="D38" s="19" t="s">
        <v>18</v>
      </c>
      <c r="E38" s="20">
        <v>4</v>
      </c>
      <c r="F38" s="24">
        <v>99.87</v>
      </c>
      <c r="G38" s="24">
        <v>91.62</v>
      </c>
      <c r="H38" s="24">
        <v>92.54</v>
      </c>
      <c r="I38" s="25"/>
      <c r="J38" s="25"/>
      <c r="K38" s="26"/>
      <c r="L38" s="21">
        <f>(F38+G38+H38)/3</f>
        <v>94.67666666666668</v>
      </c>
      <c r="M38" s="22">
        <f>STDEV(F38:J38)</f>
        <v>4.5210212710549795</v>
      </c>
      <c r="N38" s="23">
        <f>M38/L38*100</f>
        <v>4.775222269888722</v>
      </c>
      <c r="O38" s="27">
        <f>L38*E38</f>
        <v>378.7066666666667</v>
      </c>
    </row>
    <row r="39" spans="1:15" ht="69.75" customHeight="1">
      <c r="A39" s="18">
        <f t="shared" si="4"/>
        <v>29</v>
      </c>
      <c r="B39" s="28" t="s">
        <v>34</v>
      </c>
      <c r="C39" s="28" t="s">
        <v>34</v>
      </c>
      <c r="D39" s="19" t="s">
        <v>18</v>
      </c>
      <c r="E39" s="20">
        <v>50</v>
      </c>
      <c r="F39" s="24">
        <v>218.29</v>
      </c>
      <c r="G39" s="24">
        <v>204.01</v>
      </c>
      <c r="H39" s="24">
        <v>208.09</v>
      </c>
      <c r="I39" s="25"/>
      <c r="J39" s="25"/>
      <c r="K39" s="26"/>
      <c r="L39" s="21">
        <f>(F39+G39+H39)/3</f>
        <v>210.13</v>
      </c>
      <c r="M39" s="22">
        <f>STDEV(F39:J39)</f>
        <v>7.3553246019475385</v>
      </c>
      <c r="N39" s="23">
        <f>M39/L39*100</f>
        <v>3.5003686298708128</v>
      </c>
      <c r="O39" s="27">
        <f>L39*E39</f>
        <v>10506.5</v>
      </c>
    </row>
    <row r="40" spans="1:15" ht="69.75" customHeight="1">
      <c r="A40" s="18">
        <f t="shared" si="4"/>
        <v>30</v>
      </c>
      <c r="B40" s="28" t="s">
        <v>38</v>
      </c>
      <c r="C40" s="28" t="s">
        <v>38</v>
      </c>
      <c r="D40" s="19" t="s">
        <v>18</v>
      </c>
      <c r="E40" s="20">
        <v>120</v>
      </c>
      <c r="F40" s="24">
        <v>194.74</v>
      </c>
      <c r="G40" s="24">
        <v>182</v>
      </c>
      <c r="H40" s="24">
        <v>187.46</v>
      </c>
      <c r="I40" s="25"/>
      <c r="J40" s="25"/>
      <c r="K40" s="26"/>
      <c r="L40" s="21">
        <f aca="true" t="shared" si="9" ref="L40:L48">(F40+G40+H40)/3</f>
        <v>188.0666666666667</v>
      </c>
      <c r="M40" s="22">
        <f aca="true" t="shared" si="10" ref="M40:M48">STDEV(F40:J40)</f>
        <v>6.39162994339635</v>
      </c>
      <c r="N40" s="23">
        <f aca="true" t="shared" si="11" ref="N40:N48">M40/L40*100</f>
        <v>3.3985979847906855</v>
      </c>
      <c r="O40" s="27">
        <f aca="true" t="shared" si="12" ref="O40:O48">L40*E40</f>
        <v>22568.000000000004</v>
      </c>
    </row>
    <row r="41" spans="1:15" ht="69.75" customHeight="1">
      <c r="A41" s="18">
        <f t="shared" si="4"/>
        <v>31</v>
      </c>
      <c r="B41" s="28" t="s">
        <v>39</v>
      </c>
      <c r="C41" s="28" t="s">
        <v>39</v>
      </c>
      <c r="D41" s="19" t="s">
        <v>18</v>
      </c>
      <c r="E41" s="20">
        <v>50</v>
      </c>
      <c r="F41" s="24">
        <v>142.8</v>
      </c>
      <c r="G41" s="24">
        <v>131.01</v>
      </c>
      <c r="H41" s="24">
        <v>137.56</v>
      </c>
      <c r="I41" s="25"/>
      <c r="J41" s="25"/>
      <c r="K41" s="26"/>
      <c r="L41" s="21">
        <f t="shared" si="9"/>
        <v>137.12333333333333</v>
      </c>
      <c r="M41" s="22">
        <f t="shared" si="10"/>
        <v>5.907117176197735</v>
      </c>
      <c r="N41" s="23">
        <f t="shared" si="11"/>
        <v>4.307886216445828</v>
      </c>
      <c r="O41" s="27">
        <f t="shared" si="12"/>
        <v>6856.166666666667</v>
      </c>
    </row>
    <row r="42" spans="1:15" ht="69.75" customHeight="1">
      <c r="A42" s="18">
        <f t="shared" si="4"/>
        <v>32</v>
      </c>
      <c r="B42" s="28" t="s">
        <v>72</v>
      </c>
      <c r="C42" s="28" t="s">
        <v>72</v>
      </c>
      <c r="D42" s="19" t="s">
        <v>18</v>
      </c>
      <c r="E42" s="20">
        <v>100</v>
      </c>
      <c r="F42" s="24">
        <v>254.41</v>
      </c>
      <c r="G42" s="24">
        <v>240.01</v>
      </c>
      <c r="H42" s="24">
        <v>252.01</v>
      </c>
      <c r="I42" s="25"/>
      <c r="J42" s="25"/>
      <c r="K42" s="26"/>
      <c r="L42" s="21">
        <f t="shared" si="9"/>
        <v>248.80999999999997</v>
      </c>
      <c r="M42" s="22">
        <f t="shared" si="10"/>
        <v>7.7149206087955715</v>
      </c>
      <c r="N42" s="23">
        <f t="shared" si="11"/>
        <v>3.100727707405479</v>
      </c>
      <c r="O42" s="27">
        <f t="shared" si="12"/>
        <v>24880.999999999996</v>
      </c>
    </row>
    <row r="43" spans="1:15" ht="69.75" customHeight="1">
      <c r="A43" s="18">
        <f t="shared" si="4"/>
        <v>33</v>
      </c>
      <c r="B43" s="28" t="s">
        <v>40</v>
      </c>
      <c r="C43" s="28" t="s">
        <v>40</v>
      </c>
      <c r="D43" s="19" t="s">
        <v>18</v>
      </c>
      <c r="E43" s="20">
        <v>30</v>
      </c>
      <c r="F43" s="24">
        <v>142.31</v>
      </c>
      <c r="G43" s="24">
        <v>133</v>
      </c>
      <c r="H43" s="24">
        <v>136.99</v>
      </c>
      <c r="I43" s="25"/>
      <c r="J43" s="25"/>
      <c r="K43" s="26"/>
      <c r="L43" s="21">
        <f t="shared" si="9"/>
        <v>137.43333333333334</v>
      </c>
      <c r="M43" s="22">
        <f t="shared" si="10"/>
        <v>4.670806497098056</v>
      </c>
      <c r="N43" s="23">
        <f t="shared" si="11"/>
        <v>3.3985979847912122</v>
      </c>
      <c r="O43" s="27">
        <f t="shared" si="12"/>
        <v>4123</v>
      </c>
    </row>
    <row r="44" spans="1:15" ht="69.75" customHeight="1">
      <c r="A44" s="18">
        <f t="shared" si="4"/>
        <v>34</v>
      </c>
      <c r="B44" s="28" t="s">
        <v>73</v>
      </c>
      <c r="C44" s="28" t="s">
        <v>73</v>
      </c>
      <c r="D44" s="19" t="s">
        <v>18</v>
      </c>
      <c r="E44" s="20">
        <v>120</v>
      </c>
      <c r="F44" s="24">
        <v>225.77</v>
      </c>
      <c r="G44" s="24">
        <v>211</v>
      </c>
      <c r="H44" s="24">
        <v>215.22</v>
      </c>
      <c r="I44" s="25"/>
      <c r="J44" s="25"/>
      <c r="K44" s="26"/>
      <c r="L44" s="21">
        <f t="shared" si="9"/>
        <v>217.33</v>
      </c>
      <c r="M44" s="22">
        <f t="shared" si="10"/>
        <v>7.607713191228546</v>
      </c>
      <c r="N44" s="23">
        <f t="shared" si="11"/>
        <v>3.50053521889686</v>
      </c>
      <c r="O44" s="27">
        <f t="shared" si="12"/>
        <v>26079.600000000002</v>
      </c>
    </row>
    <row r="45" spans="1:15" ht="69.75" customHeight="1">
      <c r="A45" s="18">
        <f t="shared" si="4"/>
        <v>35</v>
      </c>
      <c r="B45" s="28" t="s">
        <v>42</v>
      </c>
      <c r="C45" s="28" t="s">
        <v>42</v>
      </c>
      <c r="D45" s="19" t="s">
        <v>18</v>
      </c>
      <c r="E45" s="20">
        <v>120</v>
      </c>
      <c r="F45" s="24">
        <v>146.28</v>
      </c>
      <c r="G45" s="24">
        <v>138</v>
      </c>
      <c r="H45" s="24">
        <v>144.9</v>
      </c>
      <c r="I45" s="25"/>
      <c r="J45" s="25"/>
      <c r="K45" s="26"/>
      <c r="L45" s="21">
        <f t="shared" si="9"/>
        <v>143.05999999999997</v>
      </c>
      <c r="M45" s="22">
        <f t="shared" si="10"/>
        <v>4.436079350057339</v>
      </c>
      <c r="N45" s="23">
        <f t="shared" si="11"/>
        <v>3.1008523347248285</v>
      </c>
      <c r="O45" s="27">
        <f t="shared" si="12"/>
        <v>17167.199999999997</v>
      </c>
    </row>
    <row r="46" spans="1:15" ht="69.75" customHeight="1">
      <c r="A46" s="18">
        <f t="shared" si="4"/>
        <v>36</v>
      </c>
      <c r="B46" s="28" t="s">
        <v>43</v>
      </c>
      <c r="C46" s="28" t="s">
        <v>43</v>
      </c>
      <c r="D46" s="19" t="s">
        <v>18</v>
      </c>
      <c r="E46" s="20">
        <v>5</v>
      </c>
      <c r="F46" s="24">
        <v>1182.29</v>
      </c>
      <c r="G46" s="24">
        <v>1104.94</v>
      </c>
      <c r="H46" s="24">
        <v>1160.19</v>
      </c>
      <c r="I46" s="25"/>
      <c r="J46" s="25"/>
      <c r="K46" s="26"/>
      <c r="L46" s="21">
        <f t="shared" si="9"/>
        <v>1149.14</v>
      </c>
      <c r="M46" s="22">
        <f t="shared" si="10"/>
        <v>39.8413415938744</v>
      </c>
      <c r="N46" s="23">
        <f t="shared" si="11"/>
        <v>3.467057242274605</v>
      </c>
      <c r="O46" s="27">
        <f t="shared" si="12"/>
        <v>5745.700000000001</v>
      </c>
    </row>
    <row r="47" spans="1:15" ht="69.75" customHeight="1">
      <c r="A47" s="18">
        <f t="shared" si="4"/>
        <v>37</v>
      </c>
      <c r="B47" s="28" t="s">
        <v>29</v>
      </c>
      <c r="C47" s="28" t="s">
        <v>29</v>
      </c>
      <c r="D47" s="19" t="s">
        <v>18</v>
      </c>
      <c r="E47" s="20">
        <v>10</v>
      </c>
      <c r="F47" s="24">
        <v>149.04</v>
      </c>
      <c r="G47" s="24">
        <v>138</v>
      </c>
      <c r="H47" s="24">
        <v>139.38</v>
      </c>
      <c r="I47" s="25"/>
      <c r="J47" s="25"/>
      <c r="K47" s="26"/>
      <c r="L47" s="21">
        <f t="shared" si="9"/>
        <v>142.14</v>
      </c>
      <c r="M47" s="22">
        <f t="shared" si="10"/>
        <v>6.015280542086759</v>
      </c>
      <c r="N47" s="23">
        <f t="shared" si="11"/>
        <v>4.231940721884593</v>
      </c>
      <c r="O47" s="27">
        <f t="shared" si="12"/>
        <v>1421.3999999999999</v>
      </c>
    </row>
    <row r="48" spans="1:15" ht="69.75" customHeight="1">
      <c r="A48" s="18">
        <f t="shared" si="4"/>
        <v>38</v>
      </c>
      <c r="B48" s="28" t="s">
        <v>68</v>
      </c>
      <c r="C48" s="28" t="s">
        <v>68</v>
      </c>
      <c r="D48" s="19" t="s">
        <v>18</v>
      </c>
      <c r="E48" s="20">
        <v>10</v>
      </c>
      <c r="F48" s="24">
        <v>46.98</v>
      </c>
      <c r="G48" s="24">
        <v>43.1</v>
      </c>
      <c r="H48" s="24">
        <v>45.26</v>
      </c>
      <c r="I48" s="25"/>
      <c r="J48" s="25"/>
      <c r="K48" s="26"/>
      <c r="L48" s="21">
        <f t="shared" si="9"/>
        <v>45.11333333333334</v>
      </c>
      <c r="M48" s="22">
        <f t="shared" si="10"/>
        <v>1.9441536290461454</v>
      </c>
      <c r="N48" s="23">
        <f t="shared" si="11"/>
        <v>4.309487872867176</v>
      </c>
      <c r="O48" s="27">
        <f t="shared" si="12"/>
        <v>451.1333333333334</v>
      </c>
    </row>
    <row r="49" spans="1:15" ht="69.75" customHeight="1">
      <c r="A49" s="18">
        <f t="shared" si="4"/>
        <v>39</v>
      </c>
      <c r="B49" s="28" t="s">
        <v>78</v>
      </c>
      <c r="C49" s="28" t="s">
        <v>78</v>
      </c>
      <c r="D49" s="19" t="s">
        <v>18</v>
      </c>
      <c r="E49" s="20">
        <v>500</v>
      </c>
      <c r="F49" s="24">
        <v>15.09</v>
      </c>
      <c r="G49" s="24">
        <v>14.1</v>
      </c>
      <c r="H49" s="24">
        <v>14.52</v>
      </c>
      <c r="I49" s="25"/>
      <c r="J49" s="25"/>
      <c r="K49" s="26"/>
      <c r="L49" s="21">
        <f>(F49+G49+H49)/3</f>
        <v>14.569999999999999</v>
      </c>
      <c r="M49" s="22">
        <f>STDEV(F49:J49)</f>
        <v>0.4968903299523476</v>
      </c>
      <c r="N49" s="23">
        <f>M49/L49*100</f>
        <v>3.4103660257539303</v>
      </c>
      <c r="O49" s="27">
        <f>L49*E49</f>
        <v>7284.999999999999</v>
      </c>
    </row>
    <row r="50" spans="1:15" ht="69.75" customHeight="1">
      <c r="A50" s="18">
        <f t="shared" si="4"/>
        <v>40</v>
      </c>
      <c r="B50" s="28" t="s">
        <v>52</v>
      </c>
      <c r="C50" s="28" t="s">
        <v>52</v>
      </c>
      <c r="D50" s="19" t="s">
        <v>18</v>
      </c>
      <c r="E50" s="20">
        <v>500</v>
      </c>
      <c r="F50" s="24">
        <v>9.92</v>
      </c>
      <c r="G50" s="24">
        <v>9.1</v>
      </c>
      <c r="H50" s="24">
        <v>9.19</v>
      </c>
      <c r="I50" s="25"/>
      <c r="J50" s="25"/>
      <c r="K50" s="26"/>
      <c r="L50" s="21">
        <f>(F50+G50+H50)/3</f>
        <v>9.403333333333334</v>
      </c>
      <c r="M50" s="22">
        <f>STDEV(F50:J50)</f>
        <v>0.4497036060933237</v>
      </c>
      <c r="N50" s="23">
        <f>M50/L50*100</f>
        <v>4.782385034668454</v>
      </c>
      <c r="O50" s="27">
        <f>L50*E50</f>
        <v>4701.666666666667</v>
      </c>
    </row>
    <row r="51" spans="1:15" ht="69.75" customHeight="1">
      <c r="A51" s="18">
        <f t="shared" si="4"/>
        <v>41</v>
      </c>
      <c r="B51" s="28" t="s">
        <v>32</v>
      </c>
      <c r="C51" s="28" t="s">
        <v>32</v>
      </c>
      <c r="D51" s="19" t="s">
        <v>28</v>
      </c>
      <c r="E51" s="20">
        <v>120</v>
      </c>
      <c r="F51" s="24">
        <v>706.29</v>
      </c>
      <c r="G51" s="24">
        <v>653.97</v>
      </c>
      <c r="H51" s="24">
        <v>673.59</v>
      </c>
      <c r="I51" s="25"/>
      <c r="J51" s="25"/>
      <c r="K51" s="26"/>
      <c r="L51" s="21">
        <f>(F51+G51+H51)/3</f>
        <v>677.9499999999999</v>
      </c>
      <c r="M51" s="22">
        <f>STDEV(F51:J51)</f>
        <v>26.43109532350094</v>
      </c>
      <c r="N51" s="23">
        <f>M51/L51*100</f>
        <v>3.8986791538462926</v>
      </c>
      <c r="O51" s="27">
        <f>L51*E51</f>
        <v>81353.99999999999</v>
      </c>
    </row>
    <row r="52" spans="1:15" ht="69.75" customHeight="1">
      <c r="A52" s="18">
        <f t="shared" si="4"/>
        <v>42</v>
      </c>
      <c r="B52" s="28" t="s">
        <v>61</v>
      </c>
      <c r="C52" s="28" t="s">
        <v>61</v>
      </c>
      <c r="D52" s="19" t="s">
        <v>18</v>
      </c>
      <c r="E52" s="20">
        <v>10</v>
      </c>
      <c r="F52" s="24">
        <v>163.71</v>
      </c>
      <c r="G52" s="24">
        <v>153</v>
      </c>
      <c r="H52" s="24">
        <v>157.59</v>
      </c>
      <c r="I52" s="25"/>
      <c r="J52" s="25"/>
      <c r="K52" s="26"/>
      <c r="L52" s="21">
        <f aca="true" t="shared" si="13" ref="L52:L61">(F52+G52+H52)/3</f>
        <v>158.10000000000002</v>
      </c>
      <c r="M52" s="22">
        <f aca="true" t="shared" si="14" ref="M52:M61">STDEV(F52:J52)</f>
        <v>5.373183413953232</v>
      </c>
      <c r="N52" s="23">
        <f aca="true" t="shared" si="15" ref="N52:N61">M52/L52*100</f>
        <v>3.3985979847901526</v>
      </c>
      <c r="O52" s="27">
        <f aca="true" t="shared" si="16" ref="O52:O61">L52*E52</f>
        <v>1581.0000000000002</v>
      </c>
    </row>
    <row r="53" spans="1:15" ht="69.75" customHeight="1">
      <c r="A53" s="18">
        <f t="shared" si="4"/>
        <v>43</v>
      </c>
      <c r="B53" s="28" t="s">
        <v>21</v>
      </c>
      <c r="C53" s="28" t="s">
        <v>21</v>
      </c>
      <c r="D53" s="19" t="s">
        <v>18</v>
      </c>
      <c r="E53" s="20">
        <v>50</v>
      </c>
      <c r="F53" s="24">
        <v>26.75</v>
      </c>
      <c r="G53" s="24">
        <v>25</v>
      </c>
      <c r="H53" s="24">
        <v>26.25</v>
      </c>
      <c r="I53" s="25"/>
      <c r="J53" s="25"/>
      <c r="K53" s="26"/>
      <c r="L53" s="21">
        <f t="shared" si="13"/>
        <v>26</v>
      </c>
      <c r="M53" s="22">
        <f t="shared" si="14"/>
        <v>0.9013878188659973</v>
      </c>
      <c r="N53" s="23">
        <f t="shared" si="15"/>
        <v>3.466876226407682</v>
      </c>
      <c r="O53" s="27">
        <f t="shared" si="16"/>
        <v>1300</v>
      </c>
    </row>
    <row r="54" spans="1:15" ht="69.75" customHeight="1">
      <c r="A54" s="18">
        <f t="shared" si="4"/>
        <v>44</v>
      </c>
      <c r="B54" s="28" t="s">
        <v>67</v>
      </c>
      <c r="C54" s="28" t="s">
        <v>67</v>
      </c>
      <c r="D54" s="19" t="s">
        <v>18</v>
      </c>
      <c r="E54" s="20">
        <v>10</v>
      </c>
      <c r="F54" s="24">
        <v>52.79</v>
      </c>
      <c r="G54" s="24">
        <v>49.8</v>
      </c>
      <c r="H54" s="24">
        <v>52.29</v>
      </c>
      <c r="I54" s="25"/>
      <c r="J54" s="25"/>
      <c r="K54" s="26"/>
      <c r="L54" s="21">
        <f t="shared" si="13"/>
        <v>51.626666666666665</v>
      </c>
      <c r="M54" s="22">
        <f t="shared" si="14"/>
        <v>1.601572144279896</v>
      </c>
      <c r="N54" s="23">
        <f t="shared" si="15"/>
        <v>3.102218771203311</v>
      </c>
      <c r="O54" s="27">
        <f t="shared" si="16"/>
        <v>516.2666666666667</v>
      </c>
    </row>
    <row r="55" spans="1:15" ht="69.75" customHeight="1">
      <c r="A55" s="18">
        <f t="shared" si="4"/>
        <v>45</v>
      </c>
      <c r="B55" s="28" t="s">
        <v>49</v>
      </c>
      <c r="C55" s="28" t="s">
        <v>49</v>
      </c>
      <c r="D55" s="19" t="s">
        <v>18</v>
      </c>
      <c r="E55" s="20">
        <v>10</v>
      </c>
      <c r="F55" s="24">
        <v>40.18</v>
      </c>
      <c r="G55" s="24">
        <v>37.2</v>
      </c>
      <c r="H55" s="24">
        <v>38.69</v>
      </c>
      <c r="I55" s="25"/>
      <c r="J55" s="25"/>
      <c r="K55" s="26"/>
      <c r="L55" s="21">
        <f t="shared" si="13"/>
        <v>38.69</v>
      </c>
      <c r="M55" s="22">
        <f t="shared" si="14"/>
        <v>1.4900000000001534</v>
      </c>
      <c r="N55" s="23">
        <f t="shared" si="15"/>
        <v>3.851124321530508</v>
      </c>
      <c r="O55" s="27">
        <f t="shared" si="16"/>
        <v>386.9</v>
      </c>
    </row>
    <row r="56" spans="1:15" ht="69.75" customHeight="1">
      <c r="A56" s="18">
        <f t="shared" si="4"/>
        <v>46</v>
      </c>
      <c r="B56" s="28" t="s">
        <v>53</v>
      </c>
      <c r="C56" s="28" t="s">
        <v>53</v>
      </c>
      <c r="D56" s="19" t="s">
        <v>18</v>
      </c>
      <c r="E56" s="20">
        <v>80</v>
      </c>
      <c r="F56" s="24">
        <v>13.82</v>
      </c>
      <c r="G56" s="24">
        <v>12.8</v>
      </c>
      <c r="H56" s="24">
        <v>13.06</v>
      </c>
      <c r="I56" s="25"/>
      <c r="J56" s="25"/>
      <c r="K56" s="26"/>
      <c r="L56" s="21">
        <f t="shared" si="13"/>
        <v>13.226666666666667</v>
      </c>
      <c r="M56" s="22">
        <f t="shared" si="14"/>
        <v>0.5300314456079754</v>
      </c>
      <c r="N56" s="23">
        <f t="shared" si="15"/>
        <v>4.007294195624814</v>
      </c>
      <c r="O56" s="27">
        <f t="shared" si="16"/>
        <v>1058.1333333333332</v>
      </c>
    </row>
    <row r="57" spans="1:15" ht="69.75" customHeight="1">
      <c r="A57" s="18">
        <f t="shared" si="4"/>
        <v>47</v>
      </c>
      <c r="B57" s="28" t="s">
        <v>54</v>
      </c>
      <c r="C57" s="28" t="s">
        <v>54</v>
      </c>
      <c r="D57" s="19" t="s">
        <v>18</v>
      </c>
      <c r="E57" s="20">
        <v>60</v>
      </c>
      <c r="F57" s="24">
        <v>57.02</v>
      </c>
      <c r="G57" s="24">
        <v>52.8</v>
      </c>
      <c r="H57" s="24">
        <v>53.86</v>
      </c>
      <c r="I57" s="25"/>
      <c r="J57" s="25"/>
      <c r="K57" s="26"/>
      <c r="L57" s="21">
        <f t="shared" si="13"/>
        <v>54.56</v>
      </c>
      <c r="M57" s="22">
        <f t="shared" si="14"/>
        <v>2.1953587406161685</v>
      </c>
      <c r="N57" s="23">
        <f t="shared" si="15"/>
        <v>4.023751357434326</v>
      </c>
      <c r="O57" s="27">
        <f t="shared" si="16"/>
        <v>3273.6000000000004</v>
      </c>
    </row>
    <row r="58" spans="1:15" ht="69.75" customHeight="1">
      <c r="A58" s="18">
        <f t="shared" si="4"/>
        <v>48</v>
      </c>
      <c r="B58" s="28" t="s">
        <v>51</v>
      </c>
      <c r="C58" s="28" t="s">
        <v>51</v>
      </c>
      <c r="D58" s="19" t="s">
        <v>18</v>
      </c>
      <c r="E58" s="20">
        <v>1500</v>
      </c>
      <c r="F58" s="24">
        <v>2.89</v>
      </c>
      <c r="G58" s="24">
        <v>2.7</v>
      </c>
      <c r="H58" s="24">
        <v>2.73</v>
      </c>
      <c r="I58" s="25"/>
      <c r="J58" s="25"/>
      <c r="K58" s="26"/>
      <c r="L58" s="21">
        <f t="shared" si="13"/>
        <v>2.7733333333333334</v>
      </c>
      <c r="M58" s="22">
        <f t="shared" si="14"/>
        <v>0.1021436896402882</v>
      </c>
      <c r="N58" s="23">
        <f t="shared" si="15"/>
        <v>3.6830657322219302</v>
      </c>
      <c r="O58" s="27">
        <f t="shared" si="16"/>
        <v>4160</v>
      </c>
    </row>
    <row r="59" spans="1:15" ht="69.75" customHeight="1">
      <c r="A59" s="18">
        <f t="shared" si="4"/>
        <v>49</v>
      </c>
      <c r="B59" s="28" t="s">
        <v>24</v>
      </c>
      <c r="C59" s="28" t="s">
        <v>22</v>
      </c>
      <c r="D59" s="19" t="s">
        <v>28</v>
      </c>
      <c r="E59" s="20">
        <v>30</v>
      </c>
      <c r="F59" s="24">
        <v>99.4</v>
      </c>
      <c r="G59" s="24">
        <v>92.9</v>
      </c>
      <c r="H59" s="24">
        <v>96.62</v>
      </c>
      <c r="I59" s="25"/>
      <c r="J59" s="25"/>
      <c r="K59" s="26"/>
      <c r="L59" s="21">
        <f t="shared" si="13"/>
        <v>96.30666666666667</v>
      </c>
      <c r="M59" s="22">
        <f t="shared" si="14"/>
        <v>3.26130853084084</v>
      </c>
      <c r="N59" s="23">
        <f t="shared" si="15"/>
        <v>3.386378787388384</v>
      </c>
      <c r="O59" s="27">
        <f t="shared" si="16"/>
        <v>2889.2000000000003</v>
      </c>
    </row>
    <row r="60" spans="1:15" ht="69.75" customHeight="1">
      <c r="A60" s="18">
        <f t="shared" si="4"/>
        <v>50</v>
      </c>
      <c r="B60" s="28" t="s">
        <v>70</v>
      </c>
      <c r="C60" s="28" t="s">
        <v>70</v>
      </c>
      <c r="D60" s="19" t="s">
        <v>18</v>
      </c>
      <c r="E60" s="20">
        <v>300</v>
      </c>
      <c r="F60" s="24">
        <v>29.85</v>
      </c>
      <c r="G60" s="24">
        <v>27.9</v>
      </c>
      <c r="H60" s="24">
        <v>28.18</v>
      </c>
      <c r="I60" s="25"/>
      <c r="J60" s="25"/>
      <c r="K60" s="26"/>
      <c r="L60" s="21">
        <f t="shared" si="13"/>
        <v>28.643333333333334</v>
      </c>
      <c r="M60" s="22">
        <f t="shared" si="14"/>
        <v>1.0543402360401515</v>
      </c>
      <c r="N60" s="23">
        <f t="shared" si="15"/>
        <v>3.6809271594558997</v>
      </c>
      <c r="O60" s="27">
        <f t="shared" si="16"/>
        <v>8593</v>
      </c>
    </row>
    <row r="61" spans="1:15" ht="69.75" customHeight="1">
      <c r="A61" s="18">
        <f t="shared" si="4"/>
        <v>51</v>
      </c>
      <c r="B61" s="28" t="s">
        <v>71</v>
      </c>
      <c r="C61" s="28" t="s">
        <v>71</v>
      </c>
      <c r="D61" s="19" t="s">
        <v>28</v>
      </c>
      <c r="E61" s="20">
        <v>10</v>
      </c>
      <c r="F61" s="24">
        <v>189</v>
      </c>
      <c r="G61" s="24">
        <v>175</v>
      </c>
      <c r="H61" s="24">
        <v>178.5</v>
      </c>
      <c r="I61" s="25"/>
      <c r="J61" s="25"/>
      <c r="K61" s="26"/>
      <c r="L61" s="21">
        <f t="shared" si="13"/>
        <v>180.83333333333334</v>
      </c>
      <c r="M61" s="22">
        <f t="shared" si="14"/>
        <v>7.285830998131631</v>
      </c>
      <c r="N61" s="23">
        <f t="shared" si="15"/>
        <v>4.029030966708736</v>
      </c>
      <c r="O61" s="27">
        <f t="shared" si="16"/>
        <v>1808.3333333333335</v>
      </c>
    </row>
    <row r="62" spans="1:15" ht="22.5" customHeight="1">
      <c r="A62" s="42" t="s">
        <v>1</v>
      </c>
      <c r="B62" s="34"/>
      <c r="C62" s="34"/>
      <c r="D62" s="17"/>
      <c r="E62" s="17"/>
      <c r="F62" s="14"/>
      <c r="G62" s="14"/>
      <c r="H62" s="14"/>
      <c r="I62" s="14"/>
      <c r="J62" s="14"/>
      <c r="K62" s="14"/>
      <c r="L62" s="14"/>
      <c r="M62" s="14"/>
      <c r="N62" s="15"/>
      <c r="O62" s="27">
        <f>SUM(O11:O61)</f>
        <v>1059029.7133333334</v>
      </c>
    </row>
    <row r="63" spans="1:11" ht="18.7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="43" customFormat="1" ht="166.5" customHeight="1">
      <c r="A64" s="43" t="s">
        <v>27</v>
      </c>
    </row>
    <row r="76" spans="3:11" ht="15.75">
      <c r="C76" s="1" t="s">
        <v>0</v>
      </c>
      <c r="D76" s="4"/>
      <c r="F76" s="4"/>
      <c r="G76" s="4"/>
      <c r="H76" s="4"/>
      <c r="I76" s="4"/>
      <c r="J76" s="4"/>
      <c r="K76" s="4"/>
    </row>
  </sheetData>
  <sheetProtection/>
  <mergeCells count="18">
    <mergeCell ref="L1:O1"/>
    <mergeCell ref="B9:B10"/>
    <mergeCell ref="F9:N9"/>
    <mergeCell ref="E9:E10"/>
    <mergeCell ref="A62:C62"/>
    <mergeCell ref="A64:IV64"/>
    <mergeCell ref="A7:K7"/>
    <mergeCell ref="A5:K5"/>
    <mergeCell ref="A6:K6"/>
    <mergeCell ref="A4:O4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2020-04-29T12:30:48Z</dcterms:modified>
  <cp:category/>
  <cp:version/>
  <cp:contentType/>
  <cp:contentStatus/>
</cp:coreProperties>
</file>