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7 Общее" sheetId="1" r:id="rId1"/>
    <sheet name="Лист1" sheetId="2" r:id="rId2"/>
  </sheets>
  <definedNames>
    <definedName name="_GoBack" localSheetId="0">'Приложение 7 Общее'!#REF!</definedName>
    <definedName name="OLE_LINK1" localSheetId="0">'Приложение 7 Общее'!#REF!</definedName>
    <definedName name="_xlnm.Print_Area" localSheetId="0">'Приложение 7 Общее'!$A$1:$O$104</definedName>
  </definedNames>
  <calcPr fullCalcOnLoad="1"/>
</workbook>
</file>

<file path=xl/sharedStrings.xml><?xml version="1.0" encoding="utf-8"?>
<sst xmlns="http://schemas.openxmlformats.org/spreadsheetml/2006/main" count="300" uniqueCount="143">
  <si>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</si>
  <si>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</si>
  <si>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</si>
  <si>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(указывается предмет государственного контракта/договора)</t>
  </si>
  <si>
    <t>Обоснование начальной (максимальной) цены  контракта (лота)</t>
  </si>
  <si>
    <t>№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</si>
  <si>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</si>
  <si>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</si>
  <si>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</si>
  <si>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</si>
  <si>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</si>
  <si>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</si>
  <si>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</si>
  <si>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</si>
  <si>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</si>
  <si>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</si>
  <si>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</si>
  <si>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</si>
  <si>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Общее кол-во</t>
  </si>
  <si>
    <t xml:space="preserve">Источник цены № 3 Коммерческое предложение Исх. № б/н от 26.12.2019 г., Вход № б/н от 26.12.2019 г.
</t>
  </si>
  <si>
    <t>Журнал биохимического анализа</t>
  </si>
  <si>
    <t>шт.</t>
  </si>
  <si>
    <t>Основные характеристики закупаемого товара, работ, услуг (ФОРМАТ)</t>
  </si>
  <si>
    <t>Печатная продукция (Типография)</t>
  </si>
  <si>
    <t xml:space="preserve">Источник цены № 1 Коммерческое предложение Исх. № б/н от 15.01.2020 г., Вход № б/н от 15.01.2020  г.
</t>
  </si>
  <si>
    <t xml:space="preserve">Источник цены № 2 Коммерческое предложение Исх. № б/н от 15.01.2020  г., Вход № б/н от 15.01.2020  г.
</t>
  </si>
  <si>
    <t>Журнал учета проведения дезинфекционных работ</t>
  </si>
  <si>
    <t>Лист учета Н.С.</t>
  </si>
  <si>
    <t>Лист учета сильнодействующих средств</t>
  </si>
  <si>
    <t>Лист учета питания</t>
  </si>
  <si>
    <t>Направление на прижизненное патологоанатомическое исследования биопсионного материала</t>
  </si>
  <si>
    <t>Карта анестезии</t>
  </si>
  <si>
    <t>Протокол гистероскопии</t>
  </si>
  <si>
    <t>Протокол раздельного диагностического выскабливания стенок цервикального канала</t>
  </si>
  <si>
    <t>Журнал работы бактерицидного облучателя</t>
  </si>
  <si>
    <t>Журнал работы генеральных уборок</t>
  </si>
  <si>
    <t>Журнал регистрации назначений связанных с оборотом НС</t>
  </si>
  <si>
    <t>Журнал учета операций связанных с обращением лекарственных средсв.</t>
  </si>
  <si>
    <t>Журнал учета химической стерилизации</t>
  </si>
  <si>
    <t>Журнал учета движения вакцины</t>
  </si>
  <si>
    <t>Журнал учета работы сухо жара</t>
  </si>
  <si>
    <t>Журнал ВЭК</t>
  </si>
  <si>
    <t>Журнал выписки льготных рецептов</t>
  </si>
  <si>
    <t>Журнал регистрации листов нетрудоспособности</t>
  </si>
  <si>
    <t>Индивидуальная карта НУ-3</t>
  </si>
  <si>
    <t>Журнал приема лок.бригад</t>
  </si>
  <si>
    <t>Журнал регистраций отстранений от смены</t>
  </si>
  <si>
    <t>Журнал приема иногородних лок.бригад не имеющих карт НУ-3</t>
  </si>
  <si>
    <t>Журнал учета рецептов № 107</t>
  </si>
  <si>
    <t>Журнал предметно количественного учета</t>
  </si>
  <si>
    <t>Журнал учета послерейсовых мед.осмотров</t>
  </si>
  <si>
    <t>Журнал учета предрейсовых осмотров</t>
  </si>
  <si>
    <t>Журнал учета обращений в медпункт</t>
  </si>
  <si>
    <t>Журнал учета работы бактерицидной камеры</t>
  </si>
  <si>
    <t>Журнал по охране труда</t>
  </si>
  <si>
    <t>Протокол переливания</t>
  </si>
  <si>
    <t>Лист учета движения больных и коечного фонда стационара</t>
  </si>
  <si>
    <t>Карта стационарного больного</t>
  </si>
  <si>
    <t>Бракеражный журнал</t>
  </si>
  <si>
    <t>Карта ФТО</t>
  </si>
  <si>
    <t>Карта амбулаторного больного Ф-25</t>
  </si>
  <si>
    <t>Личная мед.карта</t>
  </si>
  <si>
    <t xml:space="preserve">Паспорт здоровья </t>
  </si>
  <si>
    <t>Бланк исследований резус принадлежности</t>
  </si>
  <si>
    <t>Анализ крови на ПСА</t>
  </si>
  <si>
    <t>Журнал температурного режима холодильника</t>
  </si>
  <si>
    <t>Журнал температурного режима холодильника вакцины</t>
  </si>
  <si>
    <t>Бланк Анализа крови фирменный</t>
  </si>
  <si>
    <t>Бланк АОК</t>
  </si>
  <si>
    <t>Анапиз крови на ВИЧ</t>
  </si>
  <si>
    <t>Обоснование клинического диагноза</t>
  </si>
  <si>
    <t>Журнал контроля микроклимата</t>
  </si>
  <si>
    <t>порционник</t>
  </si>
  <si>
    <t>Согласие на оперативное лечение</t>
  </si>
  <si>
    <t>Микроскопия урогенитального тракта</t>
  </si>
  <si>
    <t>Бланк ОАМ</t>
  </si>
  <si>
    <t>Бланк биохимии</t>
  </si>
  <si>
    <t>Бланк ревмопробы</t>
  </si>
  <si>
    <t>Бланк коагулограммы</t>
  </si>
  <si>
    <t>Анализ крови на РМП</t>
  </si>
  <si>
    <t>Анализ крови на половые гормоны</t>
  </si>
  <si>
    <t>Бланк ан.кала</t>
  </si>
  <si>
    <t>Бланк билетное бюро</t>
  </si>
  <si>
    <t>Анализ мочи по Ничепоренко</t>
  </si>
  <si>
    <t>Анализ крови на ВГС</t>
  </si>
  <si>
    <t>Анализ крови на ВГВ</t>
  </si>
  <si>
    <t>Анализ крови на Ифа Сифилис</t>
  </si>
  <si>
    <t>Глюкоза крови</t>
  </si>
  <si>
    <t>Амилаза мочи</t>
  </si>
  <si>
    <t>Мазок на микрофлору</t>
  </si>
  <si>
    <t>Мазок на цитологию</t>
  </si>
  <si>
    <t>Направление на рентген</t>
  </si>
  <si>
    <t>пневмотохометрия</t>
  </si>
  <si>
    <t>Направление на флюорографию</t>
  </si>
  <si>
    <t>Бланк полей зрения картон</t>
  </si>
  <si>
    <t>Направление в стационар</t>
  </si>
  <si>
    <t>Направления на ВК</t>
  </si>
  <si>
    <t>Рецепт форма №107</t>
  </si>
  <si>
    <t>Рецепт форма №048</t>
  </si>
  <si>
    <t>Форма НУ2</t>
  </si>
  <si>
    <t>Справка нетрудоспособности учащегося</t>
  </si>
  <si>
    <t>Учетная форма вакцинации</t>
  </si>
  <si>
    <t>Сертификат прививок</t>
  </si>
  <si>
    <t>Анализ  крови  глюкоза холестерин</t>
  </si>
  <si>
    <t>Согласие на ВИЧ обследование</t>
  </si>
  <si>
    <t>Сводный заказ</t>
  </si>
  <si>
    <t>Мед осмотр терапевта</t>
  </si>
  <si>
    <t>Форма справки</t>
  </si>
  <si>
    <t>Эпикриз ВЭК</t>
  </si>
  <si>
    <t xml:space="preserve">Согласие на вакцинацию      или    отказ                                          </t>
  </si>
  <si>
    <t>Карта профилактических прививок</t>
  </si>
  <si>
    <t>Осмотр перед прививкой</t>
  </si>
  <si>
    <t>Санаторно курортная карта</t>
  </si>
  <si>
    <t>Справка на получение сан.путевки</t>
  </si>
  <si>
    <t>План -эпикриз</t>
  </si>
  <si>
    <t>журнал А4 30 страниц</t>
  </si>
  <si>
    <t>бланк А4 1 лист</t>
  </si>
  <si>
    <t>бланк А4 2 лист</t>
  </si>
  <si>
    <t>журнал А4 20 страниц</t>
  </si>
  <si>
    <t>журнал А4 10 страниц</t>
  </si>
  <si>
    <t>журнал А4 100 страниц</t>
  </si>
  <si>
    <t>журнал А4 50 страниц</t>
  </si>
  <si>
    <t>бланк А3 30 страниц + карт обложка</t>
  </si>
  <si>
    <t>журнал А5 20 страниц</t>
  </si>
  <si>
    <t>журнал А4 6 листов</t>
  </si>
  <si>
    <t>бланк А5 1 лист</t>
  </si>
  <si>
    <t>журнал А5 6 страниц+обложка</t>
  </si>
  <si>
    <t>журнал А5 13 листов</t>
  </si>
  <si>
    <t>журнал А5 10 листов</t>
  </si>
  <si>
    <t>журнал А5 50 страниц</t>
  </si>
  <si>
    <t>бланк А5 2 лист</t>
  </si>
  <si>
    <t>бланк А6 1 лист</t>
  </si>
  <si>
    <t>журнал А5 12 страниц</t>
  </si>
  <si>
    <t>бланк А7 1 лист</t>
  </si>
  <si>
    <t>бланк А5 2 листа</t>
  </si>
  <si>
    <t>бланк А6 2 листа</t>
  </si>
  <si>
    <t>Форма КЭК</t>
  </si>
  <si>
    <t>бланк А4 2 листа</t>
  </si>
  <si>
    <t>журнал А6 10 страниц</t>
  </si>
  <si>
    <t>Бланк А5 2 листа</t>
  </si>
  <si>
    <t>Дата подготовки обоснования начальной (максимальной) цены контракта 27.03.2020 г.</t>
  </si>
  <si>
    <t xml:space="preserve">Работник контрактной службы/контрактный"
управляющий:                                                    ________________________Т.М. Казакова
                                                                           (подпись)                     (инициалы, фамилия)    
    "__" ______________ 2020г.
</t>
  </si>
  <si>
    <t xml:space="preserve">УТВЕРЖДАЮ
 Главный врач
ЧУЗ "РЖД-МЕДИЦИНА" г.Новороссийск
_ __________________________ М. В. Бакланов
«____» _________________2020 год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</si>
</sst>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6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206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17" xfId="0" applyFont="1" applyBorder="1" applyAlignment="1">
      <alignment horizontal="left" wrapText="1"/>
    </xf>
    <xf numFmtId="0" fontId="5" fillId="0" borderId="0" xfId="0" applyFont="1" applyFill="1" applyAlignment="1">
      <alignment horizontal="center" vertical="top"/>
    </xf>
    <xf numFmtId="0" fontId="3" fillId="0" borderId="16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942975</xdr:rowOff>
    </xdr:from>
    <xdr:to>
      <xdr:col>14</xdr:col>
      <xdr:colOff>0</xdr:colOff>
      <xdr:row>9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712470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9</xdr:row>
      <xdr:rowOff>942975</xdr:rowOff>
    </xdr:from>
    <xdr:to>
      <xdr:col>12</xdr:col>
      <xdr:colOff>1133475</xdr:colOff>
      <xdr:row>9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93225" y="7124700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view="pageBreakPreview" zoomScale="77" zoomScaleSheetLayoutView="77" zoomScalePageLayoutView="0" workbookViewId="0" topLeftCell="A97">
      <selection activeCell="A2" sqref="A2:O2"/>
    </sheetView>
  </sheetViews>
  <sheetFormatPr defaultColWidth="9.00390625" defaultRowHeight="12.75"/>
  <cols>
    <col min="1" max="1" width="8.625" style="4" customWidth="1"/>
    <col min="2" max="2" width="65.00390625" style="4" customWidth="1"/>
    <col min="3" max="3" width="72.75390625" style="4" customWidth="1"/>
    <col min="4" max="4" width="19.00390625" style="5" customWidth="1"/>
    <col min="5" max="5" width="17.25390625" style="5" bestFit="1" customWidth="1"/>
    <col min="6" max="10" width="14.375" style="5" customWidth="1"/>
    <col min="11" max="11" width="13.125" style="5" customWidth="1"/>
    <col min="12" max="13" width="20.75390625" style="4" customWidth="1"/>
    <col min="14" max="14" width="18.875" style="4" customWidth="1"/>
    <col min="15" max="15" width="17.125" style="4" customWidth="1"/>
    <col min="16" max="16384" width="9.125" style="4" customWidth="1"/>
  </cols>
  <sheetData>
    <row r="1" spans="1:15" ht="142.5" customHeight="1">
      <c r="A1" s="5"/>
      <c r="B1" s="5"/>
      <c r="C1" s="5"/>
      <c r="I1" s="10"/>
      <c r="J1" s="10"/>
      <c r="K1" s="10"/>
      <c r="L1" s="42" t="s">
        <v>142</v>
      </c>
      <c r="M1" s="42"/>
      <c r="N1" s="42"/>
      <c r="O1" s="42"/>
    </row>
    <row r="2" spans="1:15" ht="33" customHeight="1">
      <c r="A2" s="43" t="s">
        <v>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1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13"/>
    </row>
    <row r="4" spans="1:15" ht="37.5" customHeight="1">
      <c r="A4" s="52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21" customHeight="1">
      <c r="A5" s="48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5"/>
      <c r="M5" s="5"/>
      <c r="N5" s="5"/>
      <c r="O5" s="5"/>
    </row>
    <row r="6" spans="1:15" ht="21" customHeight="1">
      <c r="A6" s="51" t="s">
        <v>140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"/>
      <c r="M6" s="5"/>
      <c r="N6" s="5"/>
      <c r="O6" s="5"/>
    </row>
    <row r="7" spans="1:15" ht="41.25" customHeight="1">
      <c r="A7" s="46" t="s">
        <v>14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5"/>
      <c r="M7" s="5"/>
      <c r="N7" s="5"/>
      <c r="O7" s="5"/>
    </row>
    <row r="8" spans="1:11" ht="42" customHeight="1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5" ht="127.5" customHeight="1">
      <c r="A9" s="44" t="s">
        <v>5</v>
      </c>
      <c r="B9" s="19" t="s">
        <v>15</v>
      </c>
      <c r="C9" s="44" t="s">
        <v>22</v>
      </c>
      <c r="D9" s="44" t="s">
        <v>6</v>
      </c>
      <c r="E9" s="18" t="s">
        <v>18</v>
      </c>
      <c r="F9" s="20"/>
      <c r="G9" s="20"/>
      <c r="H9" s="20"/>
      <c r="I9" s="20"/>
      <c r="J9" s="20"/>
      <c r="K9" s="21"/>
      <c r="L9" s="22" t="s">
        <v>7</v>
      </c>
      <c r="M9" s="23"/>
      <c r="N9" s="24"/>
      <c r="O9" s="6" t="s">
        <v>8</v>
      </c>
    </row>
    <row r="10" spans="1:15" ht="327" customHeight="1" thickBot="1">
      <c r="A10" s="45"/>
      <c r="B10" s="25"/>
      <c r="C10" s="45"/>
      <c r="D10" s="45"/>
      <c r="E10" s="16"/>
      <c r="F10" s="17" t="s">
        <v>24</v>
      </c>
      <c r="G10" s="17" t="s">
        <v>25</v>
      </c>
      <c r="H10" s="17" t="s">
        <v>19</v>
      </c>
      <c r="I10" s="11" t="s">
        <v>16</v>
      </c>
      <c r="J10" s="11" t="s">
        <v>17</v>
      </c>
      <c r="K10" s="7" t="s">
        <v>9</v>
      </c>
      <c r="L10" s="6" t="s">
        <v>10</v>
      </c>
      <c r="M10" s="6" t="s">
        <v>11</v>
      </c>
      <c r="N10" s="8" t="s">
        <v>12</v>
      </c>
      <c r="O10" s="9" t="s">
        <v>13</v>
      </c>
    </row>
    <row r="11" spans="1:15" ht="69.75" customHeight="1" thickBot="1">
      <c r="A11" s="27">
        <v>1</v>
      </c>
      <c r="B11" s="39" t="s">
        <v>26</v>
      </c>
      <c r="C11" s="39" t="s">
        <v>115</v>
      </c>
      <c r="D11" s="28" t="s">
        <v>21</v>
      </c>
      <c r="E11" s="29">
        <v>40</v>
      </c>
      <c r="F11" s="33">
        <v>147</v>
      </c>
      <c r="G11" s="33">
        <v>169</v>
      </c>
      <c r="H11" s="33">
        <v>123</v>
      </c>
      <c r="I11" s="11"/>
      <c r="J11" s="11"/>
      <c r="K11" s="7"/>
      <c r="L11" s="34">
        <f>(F11+G11+H11)/3</f>
        <v>146.33333333333334</v>
      </c>
      <c r="M11" s="35">
        <f>STDEV(F11:J11)</f>
        <v>23.007245235649837</v>
      </c>
      <c r="N11" s="36">
        <f>M11/L11*100</f>
        <v>15.722491049419022</v>
      </c>
      <c r="O11" s="37">
        <f>L11*E11</f>
        <v>5853.333333333334</v>
      </c>
    </row>
    <row r="12" spans="1:15" ht="69.75" customHeight="1" thickBot="1">
      <c r="A12" s="27">
        <v>2</v>
      </c>
      <c r="B12" s="40" t="s">
        <v>27</v>
      </c>
      <c r="C12" s="40" t="s">
        <v>116</v>
      </c>
      <c r="D12" s="28" t="s">
        <v>21</v>
      </c>
      <c r="E12" s="30">
        <v>2000</v>
      </c>
      <c r="F12" s="33">
        <v>0.72</v>
      </c>
      <c r="G12" s="33">
        <v>0.83</v>
      </c>
      <c r="H12" s="33">
        <v>0.85</v>
      </c>
      <c r="I12" s="11"/>
      <c r="J12" s="11"/>
      <c r="K12" s="7"/>
      <c r="L12" s="34">
        <f aca="true" t="shared" si="0" ref="L12:L75">(F12+G12+H12)/3</f>
        <v>0.7999999999999999</v>
      </c>
      <c r="M12" s="35">
        <f aca="true" t="shared" si="1" ref="M12:M75">STDEV(F12:J12)</f>
        <v>0.0700000000000001</v>
      </c>
      <c r="N12" s="36">
        <f aca="true" t="shared" si="2" ref="N12:N75">M12/L12*100</f>
        <v>8.750000000000014</v>
      </c>
      <c r="O12" s="37">
        <f aca="true" t="shared" si="3" ref="O12:O75">L12*E12</f>
        <v>1599.9999999999998</v>
      </c>
    </row>
    <row r="13" spans="1:15" ht="69.75" customHeight="1" thickBot="1">
      <c r="A13" s="27">
        <v>3</v>
      </c>
      <c r="B13" s="40" t="s">
        <v>28</v>
      </c>
      <c r="C13" s="40" t="s">
        <v>116</v>
      </c>
      <c r="D13" s="28" t="s">
        <v>21</v>
      </c>
      <c r="E13" s="30">
        <v>500</v>
      </c>
      <c r="F13" s="33">
        <v>1.1</v>
      </c>
      <c r="G13" s="33">
        <v>1.3</v>
      </c>
      <c r="H13" s="33">
        <v>1.1</v>
      </c>
      <c r="I13" s="11"/>
      <c r="J13" s="11"/>
      <c r="K13" s="7"/>
      <c r="L13" s="34">
        <f t="shared" si="0"/>
        <v>1.1666666666666667</v>
      </c>
      <c r="M13" s="35">
        <f t="shared" si="1"/>
        <v>0.11547005383792264</v>
      </c>
      <c r="N13" s="36">
        <f t="shared" si="2"/>
        <v>9.897433186107655</v>
      </c>
      <c r="O13" s="37">
        <f t="shared" si="3"/>
        <v>583.3333333333334</v>
      </c>
    </row>
    <row r="14" spans="1:15" ht="69.75" customHeight="1" thickBot="1">
      <c r="A14" s="27">
        <v>4</v>
      </c>
      <c r="B14" s="40" t="s">
        <v>29</v>
      </c>
      <c r="C14" s="40" t="s">
        <v>116</v>
      </c>
      <c r="D14" s="28" t="s">
        <v>21</v>
      </c>
      <c r="E14" s="30">
        <v>1000</v>
      </c>
      <c r="F14" s="33">
        <v>0.72</v>
      </c>
      <c r="G14" s="33">
        <v>0.83</v>
      </c>
      <c r="H14" s="33">
        <v>0.9</v>
      </c>
      <c r="I14" s="11"/>
      <c r="J14" s="11"/>
      <c r="K14" s="7"/>
      <c r="L14" s="34">
        <f t="shared" si="0"/>
        <v>0.8166666666666665</v>
      </c>
      <c r="M14" s="35">
        <f t="shared" si="1"/>
        <v>0.09073771725877579</v>
      </c>
      <c r="N14" s="36">
        <f t="shared" si="2"/>
        <v>11.11074088882969</v>
      </c>
      <c r="O14" s="37">
        <f t="shared" si="3"/>
        <v>816.6666666666665</v>
      </c>
    </row>
    <row r="15" spans="1:15" ht="69.75" customHeight="1" thickBot="1">
      <c r="A15" s="27">
        <v>5</v>
      </c>
      <c r="B15" s="40" t="s">
        <v>30</v>
      </c>
      <c r="C15" s="40" t="s">
        <v>117</v>
      </c>
      <c r="D15" s="28" t="s">
        <v>21</v>
      </c>
      <c r="E15" s="30">
        <v>2500</v>
      </c>
      <c r="F15" s="33">
        <v>2.3</v>
      </c>
      <c r="G15" s="33">
        <v>2.7</v>
      </c>
      <c r="H15" s="33">
        <v>1.25</v>
      </c>
      <c r="I15" s="11"/>
      <c r="J15" s="11"/>
      <c r="K15" s="7"/>
      <c r="L15" s="34">
        <f t="shared" si="0"/>
        <v>2.0833333333333335</v>
      </c>
      <c r="M15" s="35">
        <f t="shared" si="1"/>
        <v>0.7488880646220322</v>
      </c>
      <c r="N15" s="36">
        <f t="shared" si="2"/>
        <v>35.946627101857544</v>
      </c>
      <c r="O15" s="37">
        <f t="shared" si="3"/>
        <v>5208.333333333334</v>
      </c>
    </row>
    <row r="16" spans="1:15" ht="69.75" customHeight="1" thickBot="1">
      <c r="A16" s="27">
        <v>6</v>
      </c>
      <c r="B16" s="40" t="s">
        <v>31</v>
      </c>
      <c r="C16" s="40" t="s">
        <v>116</v>
      </c>
      <c r="D16" s="28" t="s">
        <v>21</v>
      </c>
      <c r="E16" s="30">
        <v>1000</v>
      </c>
      <c r="F16" s="33">
        <v>1.16</v>
      </c>
      <c r="G16" s="33">
        <v>1.33</v>
      </c>
      <c r="H16" s="33">
        <v>0.9</v>
      </c>
      <c r="I16" s="11"/>
      <c r="J16" s="11"/>
      <c r="K16" s="7"/>
      <c r="L16" s="34">
        <f t="shared" si="0"/>
        <v>1.1300000000000001</v>
      </c>
      <c r="M16" s="35">
        <f t="shared" si="1"/>
        <v>0.21656407827707702</v>
      </c>
      <c r="N16" s="36">
        <f t="shared" si="2"/>
        <v>19.164962679387347</v>
      </c>
      <c r="O16" s="37">
        <f t="shared" si="3"/>
        <v>1130.0000000000002</v>
      </c>
    </row>
    <row r="17" spans="1:15" ht="69.75" customHeight="1" thickBot="1">
      <c r="A17" s="27">
        <v>7</v>
      </c>
      <c r="B17" s="40" t="s">
        <v>32</v>
      </c>
      <c r="C17" s="40" t="s">
        <v>116</v>
      </c>
      <c r="D17" s="28" t="s">
        <v>21</v>
      </c>
      <c r="E17" s="30">
        <v>200</v>
      </c>
      <c r="F17" s="33">
        <v>2.15</v>
      </c>
      <c r="G17" s="33">
        <v>2.7</v>
      </c>
      <c r="H17" s="33">
        <v>2</v>
      </c>
      <c r="I17" s="11"/>
      <c r="J17" s="11"/>
      <c r="K17" s="7"/>
      <c r="L17" s="34">
        <f t="shared" si="0"/>
        <v>2.283333333333333</v>
      </c>
      <c r="M17" s="35">
        <f t="shared" si="1"/>
        <v>0.368555739791602</v>
      </c>
      <c r="N17" s="36">
        <f t="shared" si="2"/>
        <v>16.141127290143153</v>
      </c>
      <c r="O17" s="37">
        <f t="shared" si="3"/>
        <v>456.66666666666663</v>
      </c>
    </row>
    <row r="18" spans="1:15" ht="69.75" customHeight="1" thickBot="1">
      <c r="A18" s="27">
        <v>8</v>
      </c>
      <c r="B18" s="40" t="s">
        <v>33</v>
      </c>
      <c r="C18" s="40" t="s">
        <v>116</v>
      </c>
      <c r="D18" s="28" t="s">
        <v>21</v>
      </c>
      <c r="E18" s="30">
        <v>200</v>
      </c>
      <c r="F18" s="33">
        <v>1.7</v>
      </c>
      <c r="G18" s="33">
        <v>2</v>
      </c>
      <c r="H18" s="33">
        <v>2</v>
      </c>
      <c r="I18" s="11"/>
      <c r="J18" s="11"/>
      <c r="K18" s="7"/>
      <c r="L18" s="34">
        <f t="shared" si="0"/>
        <v>1.9000000000000001</v>
      </c>
      <c r="M18" s="35">
        <f t="shared" si="1"/>
        <v>0.17320508075688845</v>
      </c>
      <c r="N18" s="36">
        <f t="shared" si="2"/>
        <v>9.116056881941496</v>
      </c>
      <c r="O18" s="37">
        <f t="shared" si="3"/>
        <v>380</v>
      </c>
    </row>
    <row r="19" spans="1:15" ht="69.75" customHeight="1" thickBot="1">
      <c r="A19" s="27">
        <v>9</v>
      </c>
      <c r="B19" s="40" t="s">
        <v>34</v>
      </c>
      <c r="C19" s="40" t="s">
        <v>118</v>
      </c>
      <c r="D19" s="28" t="s">
        <v>21</v>
      </c>
      <c r="E19" s="30">
        <v>100</v>
      </c>
      <c r="F19" s="33">
        <v>110</v>
      </c>
      <c r="G19" s="33">
        <v>127</v>
      </c>
      <c r="H19" s="33">
        <v>83.3</v>
      </c>
      <c r="I19" s="11"/>
      <c r="J19" s="11"/>
      <c r="K19" s="7"/>
      <c r="L19" s="34">
        <f t="shared" si="0"/>
        <v>106.76666666666667</v>
      </c>
      <c r="M19" s="35">
        <f t="shared" si="1"/>
        <v>22.02869340958134</v>
      </c>
      <c r="N19" s="36">
        <f t="shared" si="2"/>
        <v>20.632557049248838</v>
      </c>
      <c r="O19" s="37">
        <f t="shared" si="3"/>
        <v>10676.666666666666</v>
      </c>
    </row>
    <row r="20" spans="1:15" ht="69.75" customHeight="1" thickBot="1">
      <c r="A20" s="27">
        <v>10</v>
      </c>
      <c r="B20" s="40" t="s">
        <v>35</v>
      </c>
      <c r="C20" s="40" t="s">
        <v>119</v>
      </c>
      <c r="D20" s="28" t="s">
        <v>21</v>
      </c>
      <c r="E20" s="30">
        <v>150</v>
      </c>
      <c r="F20" s="33">
        <v>72</v>
      </c>
      <c r="G20" s="33">
        <v>83</v>
      </c>
      <c r="H20" s="33">
        <v>68.35</v>
      </c>
      <c r="I20" s="11"/>
      <c r="J20" s="11"/>
      <c r="K20" s="7"/>
      <c r="L20" s="34">
        <f t="shared" si="0"/>
        <v>74.45</v>
      </c>
      <c r="M20" s="35">
        <f t="shared" si="1"/>
        <v>7.626106477095711</v>
      </c>
      <c r="N20" s="36">
        <f t="shared" si="2"/>
        <v>10.243259203620834</v>
      </c>
      <c r="O20" s="37">
        <f t="shared" si="3"/>
        <v>11167.5</v>
      </c>
    </row>
    <row r="21" spans="1:15" ht="69.75" customHeight="1" thickBot="1">
      <c r="A21" s="27">
        <v>11</v>
      </c>
      <c r="B21" s="40" t="s">
        <v>36</v>
      </c>
      <c r="C21" s="40" t="s">
        <v>120</v>
      </c>
      <c r="D21" s="28" t="s">
        <v>21</v>
      </c>
      <c r="E21" s="30">
        <v>2</v>
      </c>
      <c r="F21" s="33">
        <v>553</v>
      </c>
      <c r="G21" s="33">
        <v>636</v>
      </c>
      <c r="H21" s="33">
        <v>430</v>
      </c>
      <c r="I21" s="11"/>
      <c r="J21" s="11"/>
      <c r="K21" s="7"/>
      <c r="L21" s="34">
        <f t="shared" si="0"/>
        <v>539.6666666666666</v>
      </c>
      <c r="M21" s="35">
        <f t="shared" si="1"/>
        <v>103.64522822268913</v>
      </c>
      <c r="N21" s="36">
        <f t="shared" si="2"/>
        <v>19.205415977027016</v>
      </c>
      <c r="O21" s="37">
        <f t="shared" si="3"/>
        <v>1079.3333333333333</v>
      </c>
    </row>
    <row r="22" spans="1:15" ht="69.75" customHeight="1" thickBot="1">
      <c r="A22" s="27">
        <v>12</v>
      </c>
      <c r="B22" s="40" t="s">
        <v>37</v>
      </c>
      <c r="C22" s="40" t="s">
        <v>120</v>
      </c>
      <c r="D22" s="28" t="s">
        <v>21</v>
      </c>
      <c r="E22" s="30">
        <v>2</v>
      </c>
      <c r="F22" s="33">
        <v>553</v>
      </c>
      <c r="G22" s="33">
        <v>636</v>
      </c>
      <c r="H22" s="33">
        <v>430</v>
      </c>
      <c r="I22" s="11"/>
      <c r="J22" s="11"/>
      <c r="K22" s="7"/>
      <c r="L22" s="34">
        <f t="shared" si="0"/>
        <v>539.6666666666666</v>
      </c>
      <c r="M22" s="35">
        <f t="shared" si="1"/>
        <v>103.64522822268913</v>
      </c>
      <c r="N22" s="36">
        <f t="shared" si="2"/>
        <v>19.205415977027016</v>
      </c>
      <c r="O22" s="37">
        <f t="shared" si="3"/>
        <v>1079.3333333333333</v>
      </c>
    </row>
    <row r="23" spans="1:15" ht="69.75" customHeight="1" thickBot="1">
      <c r="A23" s="27">
        <v>13</v>
      </c>
      <c r="B23" s="40" t="s">
        <v>38</v>
      </c>
      <c r="C23" s="40" t="s">
        <v>120</v>
      </c>
      <c r="D23" s="28" t="s">
        <v>21</v>
      </c>
      <c r="E23" s="30">
        <v>12</v>
      </c>
      <c r="F23" s="33">
        <v>415</v>
      </c>
      <c r="G23" s="33">
        <v>477</v>
      </c>
      <c r="H23" s="33">
        <v>340.5</v>
      </c>
      <c r="I23" s="11"/>
      <c r="J23" s="11"/>
      <c r="K23" s="7"/>
      <c r="L23" s="34">
        <f t="shared" si="0"/>
        <v>410.8333333333333</v>
      </c>
      <c r="M23" s="35">
        <f t="shared" si="1"/>
        <v>68.34532415120542</v>
      </c>
      <c r="N23" s="36">
        <f t="shared" si="2"/>
        <v>16.635778698062172</v>
      </c>
      <c r="O23" s="37">
        <f t="shared" si="3"/>
        <v>4930</v>
      </c>
    </row>
    <row r="24" spans="1:15" ht="69.75" customHeight="1" thickBot="1">
      <c r="A24" s="27">
        <v>14</v>
      </c>
      <c r="B24" s="40" t="s">
        <v>39</v>
      </c>
      <c r="C24" s="40" t="s">
        <v>121</v>
      </c>
      <c r="D24" s="28" t="s">
        <v>21</v>
      </c>
      <c r="E24" s="30">
        <v>10</v>
      </c>
      <c r="F24" s="33">
        <v>200</v>
      </c>
      <c r="G24" s="33">
        <v>230</v>
      </c>
      <c r="H24" s="33">
        <v>170</v>
      </c>
      <c r="I24" s="11"/>
      <c r="J24" s="11"/>
      <c r="K24" s="7"/>
      <c r="L24" s="34">
        <f t="shared" si="0"/>
        <v>200</v>
      </c>
      <c r="M24" s="35">
        <f t="shared" si="1"/>
        <v>30</v>
      </c>
      <c r="N24" s="36">
        <f t="shared" si="2"/>
        <v>15</v>
      </c>
      <c r="O24" s="37">
        <f t="shared" si="3"/>
        <v>2000</v>
      </c>
    </row>
    <row r="25" spans="1:15" ht="69.75" customHeight="1" thickBot="1">
      <c r="A25" s="27">
        <v>15</v>
      </c>
      <c r="B25" s="40" t="s">
        <v>40</v>
      </c>
      <c r="C25" s="40" t="s">
        <v>121</v>
      </c>
      <c r="D25" s="28" t="s">
        <v>21</v>
      </c>
      <c r="E25" s="30">
        <v>20</v>
      </c>
      <c r="F25" s="33">
        <v>180</v>
      </c>
      <c r="G25" s="33">
        <v>207</v>
      </c>
      <c r="H25" s="33">
        <v>150</v>
      </c>
      <c r="I25" s="11"/>
      <c r="J25" s="11"/>
      <c r="K25" s="7"/>
      <c r="L25" s="34">
        <f t="shared" si="0"/>
        <v>179</v>
      </c>
      <c r="M25" s="35">
        <f t="shared" si="1"/>
        <v>28.513154858766505</v>
      </c>
      <c r="N25" s="36">
        <f t="shared" si="2"/>
        <v>15.929136792606984</v>
      </c>
      <c r="O25" s="37">
        <f t="shared" si="3"/>
        <v>3580</v>
      </c>
    </row>
    <row r="26" spans="1:15" ht="69.75" customHeight="1" thickBot="1">
      <c r="A26" s="27">
        <v>16</v>
      </c>
      <c r="B26" s="40" t="s">
        <v>41</v>
      </c>
      <c r="C26" s="40" t="s">
        <v>120</v>
      </c>
      <c r="D26" s="28" t="s">
        <v>21</v>
      </c>
      <c r="E26" s="30">
        <v>8</v>
      </c>
      <c r="F26" s="33">
        <v>500</v>
      </c>
      <c r="G26" s="33">
        <v>575</v>
      </c>
      <c r="H26" s="33">
        <v>360</v>
      </c>
      <c r="I26" s="11"/>
      <c r="J26" s="11"/>
      <c r="K26" s="7"/>
      <c r="L26" s="34">
        <f t="shared" si="0"/>
        <v>478.3333333333333</v>
      </c>
      <c r="M26" s="35">
        <f t="shared" si="1"/>
        <v>109.12531023247226</v>
      </c>
      <c r="N26" s="36">
        <f t="shared" si="2"/>
        <v>22.813653707137057</v>
      </c>
      <c r="O26" s="37">
        <f t="shared" si="3"/>
        <v>3826.6666666666665</v>
      </c>
    </row>
    <row r="27" spans="1:15" ht="69.75" customHeight="1" thickBot="1">
      <c r="A27" s="27">
        <v>17</v>
      </c>
      <c r="B27" s="40" t="s">
        <v>42</v>
      </c>
      <c r="C27" s="40" t="s">
        <v>120</v>
      </c>
      <c r="D27" s="28" t="s">
        <v>21</v>
      </c>
      <c r="E27" s="30">
        <v>6</v>
      </c>
      <c r="F27" s="33">
        <v>500</v>
      </c>
      <c r="G27" s="33">
        <v>575</v>
      </c>
      <c r="H27" s="33">
        <v>384</v>
      </c>
      <c r="I27" s="11"/>
      <c r="J27" s="11"/>
      <c r="K27" s="7"/>
      <c r="L27" s="34">
        <f t="shared" si="0"/>
        <v>486.3333333333333</v>
      </c>
      <c r="M27" s="35">
        <f t="shared" si="1"/>
        <v>96.23062575569855</v>
      </c>
      <c r="N27" s="36">
        <f t="shared" si="2"/>
        <v>19.786968969643297</v>
      </c>
      <c r="O27" s="37">
        <f t="shared" si="3"/>
        <v>2918</v>
      </c>
    </row>
    <row r="28" spans="1:15" ht="69.75" customHeight="1" thickBot="1">
      <c r="A28" s="27">
        <v>18</v>
      </c>
      <c r="B28" s="40" t="s">
        <v>43</v>
      </c>
      <c r="C28" s="40" t="s">
        <v>120</v>
      </c>
      <c r="D28" s="28" t="s">
        <v>21</v>
      </c>
      <c r="E28" s="30">
        <v>6</v>
      </c>
      <c r="F28" s="33">
        <v>500</v>
      </c>
      <c r="G28" s="33">
        <v>575</v>
      </c>
      <c r="H28" s="33">
        <v>384</v>
      </c>
      <c r="I28" s="11"/>
      <c r="J28" s="11"/>
      <c r="K28" s="7"/>
      <c r="L28" s="34">
        <f t="shared" si="0"/>
        <v>486.3333333333333</v>
      </c>
      <c r="M28" s="35">
        <f t="shared" si="1"/>
        <v>96.23062575569855</v>
      </c>
      <c r="N28" s="36">
        <f t="shared" si="2"/>
        <v>19.786968969643297</v>
      </c>
      <c r="O28" s="37">
        <f t="shared" si="3"/>
        <v>2918</v>
      </c>
    </row>
    <row r="29" spans="1:15" ht="69.75" customHeight="1" thickBot="1">
      <c r="A29" s="27">
        <v>19</v>
      </c>
      <c r="B29" s="40" t="s">
        <v>44</v>
      </c>
      <c r="C29" s="40" t="s">
        <v>122</v>
      </c>
      <c r="D29" s="28" t="s">
        <v>21</v>
      </c>
      <c r="E29" s="30">
        <v>300</v>
      </c>
      <c r="F29" s="33">
        <v>260</v>
      </c>
      <c r="G29" s="33">
        <v>280</v>
      </c>
      <c r="H29" s="33">
        <v>38</v>
      </c>
      <c r="I29" s="11"/>
      <c r="J29" s="11"/>
      <c r="K29" s="7"/>
      <c r="L29" s="34">
        <f t="shared" si="0"/>
        <v>192.66666666666666</v>
      </c>
      <c r="M29" s="35">
        <f t="shared" si="1"/>
        <v>134.31803055931596</v>
      </c>
      <c r="N29" s="36">
        <f t="shared" si="2"/>
        <v>69.71524077473147</v>
      </c>
      <c r="O29" s="37">
        <f t="shared" si="3"/>
        <v>57800</v>
      </c>
    </row>
    <row r="30" spans="1:15" ht="69.75" customHeight="1" thickBot="1">
      <c r="A30" s="27">
        <v>20</v>
      </c>
      <c r="B30" s="40" t="s">
        <v>45</v>
      </c>
      <c r="C30" s="40" t="s">
        <v>120</v>
      </c>
      <c r="D30" s="28" t="s">
        <v>21</v>
      </c>
      <c r="E30" s="30">
        <v>10</v>
      </c>
      <c r="F30" s="33">
        <v>455</v>
      </c>
      <c r="G30" s="33">
        <v>575</v>
      </c>
      <c r="H30" s="33">
        <v>344.5</v>
      </c>
      <c r="I30" s="11"/>
      <c r="J30" s="11"/>
      <c r="K30" s="7"/>
      <c r="L30" s="34">
        <f t="shared" si="0"/>
        <v>458.1666666666667</v>
      </c>
      <c r="M30" s="35">
        <f t="shared" si="1"/>
        <v>115.2826237267929</v>
      </c>
      <c r="N30" s="36">
        <f t="shared" si="2"/>
        <v>25.161722166633595</v>
      </c>
      <c r="O30" s="37">
        <f t="shared" si="3"/>
        <v>4581.666666666667</v>
      </c>
    </row>
    <row r="31" spans="1:15" ht="69.75" customHeight="1" thickBot="1">
      <c r="A31" s="27">
        <v>21</v>
      </c>
      <c r="B31" s="40" t="s">
        <v>46</v>
      </c>
      <c r="C31" s="40" t="s">
        <v>120</v>
      </c>
      <c r="D31" s="28" t="s">
        <v>21</v>
      </c>
      <c r="E31" s="30">
        <v>10</v>
      </c>
      <c r="F31" s="33">
        <v>455</v>
      </c>
      <c r="G31" s="33">
        <v>575</v>
      </c>
      <c r="H31" s="33">
        <v>344.5</v>
      </c>
      <c r="I31" s="11"/>
      <c r="J31" s="11"/>
      <c r="K31" s="7"/>
      <c r="L31" s="34">
        <f t="shared" si="0"/>
        <v>458.1666666666667</v>
      </c>
      <c r="M31" s="35">
        <f t="shared" si="1"/>
        <v>115.2826237267929</v>
      </c>
      <c r="N31" s="36">
        <f t="shared" si="2"/>
        <v>25.161722166633595</v>
      </c>
      <c r="O31" s="37">
        <f t="shared" si="3"/>
        <v>4581.666666666667</v>
      </c>
    </row>
    <row r="32" spans="1:15" ht="69.75" customHeight="1" thickBot="1">
      <c r="A32" s="27">
        <v>22</v>
      </c>
      <c r="B32" s="40" t="s">
        <v>47</v>
      </c>
      <c r="C32" s="40" t="s">
        <v>121</v>
      </c>
      <c r="D32" s="28" t="s">
        <v>21</v>
      </c>
      <c r="E32" s="30">
        <v>10</v>
      </c>
      <c r="F32" s="33">
        <v>352</v>
      </c>
      <c r="G32" s="33">
        <v>405</v>
      </c>
      <c r="H32" s="33">
        <v>290</v>
      </c>
      <c r="I32" s="11"/>
      <c r="J32" s="11"/>
      <c r="K32" s="7"/>
      <c r="L32" s="34">
        <f t="shared" si="0"/>
        <v>349</v>
      </c>
      <c r="M32" s="35">
        <f t="shared" si="1"/>
        <v>57.55866572463264</v>
      </c>
      <c r="N32" s="36">
        <f t="shared" si="2"/>
        <v>16.49245436235892</v>
      </c>
      <c r="O32" s="37">
        <f t="shared" si="3"/>
        <v>3490</v>
      </c>
    </row>
    <row r="33" spans="1:15" ht="69.75" customHeight="1" thickBot="1">
      <c r="A33" s="27">
        <v>23</v>
      </c>
      <c r="B33" s="40" t="s">
        <v>48</v>
      </c>
      <c r="C33" s="40" t="s">
        <v>119</v>
      </c>
      <c r="D33" s="28" t="s">
        <v>21</v>
      </c>
      <c r="E33" s="30">
        <v>2</v>
      </c>
      <c r="F33" s="33">
        <v>81</v>
      </c>
      <c r="G33" s="33">
        <v>93</v>
      </c>
      <c r="H33" s="33">
        <v>98</v>
      </c>
      <c r="I33" s="11"/>
      <c r="J33" s="11"/>
      <c r="K33" s="7"/>
      <c r="L33" s="34">
        <f t="shared" si="0"/>
        <v>90.66666666666667</v>
      </c>
      <c r="M33" s="35">
        <f t="shared" si="1"/>
        <v>8.73689494805414</v>
      </c>
      <c r="N33" s="36">
        <f t="shared" si="2"/>
        <v>9.63628119270677</v>
      </c>
      <c r="O33" s="37">
        <f t="shared" si="3"/>
        <v>181.33333333333334</v>
      </c>
    </row>
    <row r="34" spans="1:15" ht="69.75" customHeight="1" thickBot="1">
      <c r="A34" s="27">
        <v>24</v>
      </c>
      <c r="B34" s="40" t="s">
        <v>49</v>
      </c>
      <c r="C34" s="40" t="s">
        <v>121</v>
      </c>
      <c r="D34" s="28" t="s">
        <v>21</v>
      </c>
      <c r="E34" s="30">
        <v>10</v>
      </c>
      <c r="F34" s="33">
        <v>180</v>
      </c>
      <c r="G34" s="33">
        <v>210</v>
      </c>
      <c r="H34" s="33">
        <v>165</v>
      </c>
      <c r="I34" s="11"/>
      <c r="J34" s="11"/>
      <c r="K34" s="7"/>
      <c r="L34" s="34">
        <f t="shared" si="0"/>
        <v>185</v>
      </c>
      <c r="M34" s="35">
        <f t="shared" si="1"/>
        <v>22.9128784747792</v>
      </c>
      <c r="N34" s="36">
        <f t="shared" si="2"/>
        <v>12.385339716096864</v>
      </c>
      <c r="O34" s="37">
        <f t="shared" si="3"/>
        <v>1850</v>
      </c>
    </row>
    <row r="35" spans="1:15" ht="69.75" customHeight="1" thickBot="1">
      <c r="A35" s="27">
        <v>25</v>
      </c>
      <c r="B35" s="40" t="s">
        <v>50</v>
      </c>
      <c r="C35" s="40" t="s">
        <v>120</v>
      </c>
      <c r="D35" s="28" t="s">
        <v>21</v>
      </c>
      <c r="E35" s="30">
        <v>50</v>
      </c>
      <c r="F35" s="33">
        <v>455</v>
      </c>
      <c r="G35" s="33">
        <v>575</v>
      </c>
      <c r="H35" s="33">
        <v>360</v>
      </c>
      <c r="I35" s="11"/>
      <c r="J35" s="11"/>
      <c r="K35" s="7"/>
      <c r="L35" s="34">
        <f t="shared" si="0"/>
        <v>463.3333333333333</v>
      </c>
      <c r="M35" s="35">
        <f t="shared" si="1"/>
        <v>107.74197572595982</v>
      </c>
      <c r="N35" s="36">
        <f t="shared" si="2"/>
        <v>23.253663825746724</v>
      </c>
      <c r="O35" s="37">
        <f t="shared" si="3"/>
        <v>23166.666666666664</v>
      </c>
    </row>
    <row r="36" spans="1:15" ht="69.75" customHeight="1" thickBot="1">
      <c r="A36" s="27">
        <v>26</v>
      </c>
      <c r="B36" s="40" t="s">
        <v>51</v>
      </c>
      <c r="C36" s="40" t="s">
        <v>120</v>
      </c>
      <c r="D36" s="28" t="s">
        <v>21</v>
      </c>
      <c r="E36" s="30">
        <v>50</v>
      </c>
      <c r="F36" s="33">
        <v>400</v>
      </c>
      <c r="G36" s="33">
        <v>460</v>
      </c>
      <c r="H36" s="33">
        <v>360</v>
      </c>
      <c r="I36" s="11"/>
      <c r="J36" s="11"/>
      <c r="K36" s="7"/>
      <c r="L36" s="34">
        <f t="shared" si="0"/>
        <v>406.6666666666667</v>
      </c>
      <c r="M36" s="35">
        <f t="shared" si="1"/>
        <v>50.33222956847176</v>
      </c>
      <c r="N36" s="36">
        <f t="shared" si="2"/>
        <v>12.376777762738957</v>
      </c>
      <c r="O36" s="37">
        <f t="shared" si="3"/>
        <v>20333.333333333336</v>
      </c>
    </row>
    <row r="37" spans="1:15" ht="69.75" customHeight="1" thickBot="1">
      <c r="A37" s="27">
        <v>27</v>
      </c>
      <c r="B37" s="40" t="s">
        <v>52</v>
      </c>
      <c r="C37" s="40" t="s">
        <v>121</v>
      </c>
      <c r="D37" s="28" t="s">
        <v>21</v>
      </c>
      <c r="E37" s="30">
        <v>15</v>
      </c>
      <c r="F37" s="33">
        <v>180</v>
      </c>
      <c r="G37" s="33">
        <v>210</v>
      </c>
      <c r="H37" s="33">
        <v>148.7</v>
      </c>
      <c r="I37" s="11"/>
      <c r="J37" s="11"/>
      <c r="K37" s="7"/>
      <c r="L37" s="34">
        <f t="shared" si="0"/>
        <v>179.5666666666667</v>
      </c>
      <c r="M37" s="35">
        <f t="shared" si="1"/>
        <v>30.652297358164272</v>
      </c>
      <c r="N37" s="36">
        <f t="shared" si="2"/>
        <v>17.070148890754187</v>
      </c>
      <c r="O37" s="37">
        <f t="shared" si="3"/>
        <v>2693.5000000000005</v>
      </c>
    </row>
    <row r="38" spans="1:15" ht="69.75" customHeight="1" thickBot="1">
      <c r="A38" s="27">
        <v>28</v>
      </c>
      <c r="B38" s="40" t="s">
        <v>53</v>
      </c>
      <c r="C38" s="40" t="s">
        <v>123</v>
      </c>
      <c r="D38" s="28" t="s">
        <v>21</v>
      </c>
      <c r="E38" s="30">
        <v>30</v>
      </c>
      <c r="F38" s="33">
        <v>35</v>
      </c>
      <c r="G38" s="33">
        <v>40</v>
      </c>
      <c r="H38" s="33">
        <v>98.5</v>
      </c>
      <c r="I38" s="11"/>
      <c r="J38" s="11"/>
      <c r="K38" s="7"/>
      <c r="L38" s="34">
        <f t="shared" si="0"/>
        <v>57.833333333333336</v>
      </c>
      <c r="M38" s="35">
        <f t="shared" si="1"/>
        <v>35.3069870327862</v>
      </c>
      <c r="N38" s="36">
        <f t="shared" si="2"/>
        <v>61.04954530164761</v>
      </c>
      <c r="O38" s="37">
        <f t="shared" si="3"/>
        <v>1735</v>
      </c>
    </row>
    <row r="39" spans="1:15" ht="69.75" customHeight="1" thickBot="1">
      <c r="A39" s="27">
        <v>29</v>
      </c>
      <c r="B39" s="40" t="s">
        <v>54</v>
      </c>
      <c r="C39" s="40" t="s">
        <v>118</v>
      </c>
      <c r="D39" s="28" t="s">
        <v>21</v>
      </c>
      <c r="E39" s="30">
        <v>15</v>
      </c>
      <c r="F39" s="33">
        <v>65</v>
      </c>
      <c r="G39" s="33">
        <v>76</v>
      </c>
      <c r="H39" s="33">
        <v>123</v>
      </c>
      <c r="I39" s="11"/>
      <c r="J39" s="11"/>
      <c r="K39" s="7"/>
      <c r="L39" s="34">
        <f t="shared" si="0"/>
        <v>88</v>
      </c>
      <c r="M39" s="35">
        <f t="shared" si="1"/>
        <v>30.805843601498726</v>
      </c>
      <c r="N39" s="36">
        <f t="shared" si="2"/>
        <v>35.00664045624855</v>
      </c>
      <c r="O39" s="37">
        <f t="shared" si="3"/>
        <v>1320</v>
      </c>
    </row>
    <row r="40" spans="1:15" ht="69.75" customHeight="1" thickBot="1">
      <c r="A40" s="27">
        <v>30</v>
      </c>
      <c r="B40" s="40" t="s">
        <v>55</v>
      </c>
      <c r="C40" s="40" t="s">
        <v>116</v>
      </c>
      <c r="D40" s="28" t="s">
        <v>21</v>
      </c>
      <c r="E40" s="30">
        <v>100</v>
      </c>
      <c r="F40" s="33">
        <v>2.15</v>
      </c>
      <c r="G40" s="33">
        <v>2.5</v>
      </c>
      <c r="H40" s="33">
        <v>1.9</v>
      </c>
      <c r="I40" s="11"/>
      <c r="J40" s="11"/>
      <c r="K40" s="7"/>
      <c r="L40" s="34">
        <f t="shared" si="0"/>
        <v>2.1833333333333336</v>
      </c>
      <c r="M40" s="35">
        <f t="shared" si="1"/>
        <v>0.301385688667081</v>
      </c>
      <c r="N40" s="36">
        <f t="shared" si="2"/>
        <v>13.8039246717747</v>
      </c>
      <c r="O40" s="37">
        <f t="shared" si="3"/>
        <v>218.33333333333337</v>
      </c>
    </row>
    <row r="41" spans="1:15" ht="69.75" customHeight="1" thickBot="1">
      <c r="A41" s="27">
        <v>31</v>
      </c>
      <c r="B41" s="40" t="s">
        <v>56</v>
      </c>
      <c r="C41" s="40" t="s">
        <v>116</v>
      </c>
      <c r="D41" s="28" t="s">
        <v>21</v>
      </c>
      <c r="E41" s="30">
        <v>800</v>
      </c>
      <c r="F41" s="33">
        <v>1.43</v>
      </c>
      <c r="G41" s="33">
        <v>1.7</v>
      </c>
      <c r="H41" s="33">
        <v>0.98</v>
      </c>
      <c r="I41" s="11"/>
      <c r="J41" s="11"/>
      <c r="K41" s="7"/>
      <c r="L41" s="34">
        <f t="shared" si="0"/>
        <v>1.3699999999999999</v>
      </c>
      <c r="M41" s="35">
        <f t="shared" si="1"/>
        <v>0.36373066958946465</v>
      </c>
      <c r="N41" s="36">
        <f t="shared" si="2"/>
        <v>26.54968391163976</v>
      </c>
      <c r="O41" s="37">
        <f t="shared" si="3"/>
        <v>1096</v>
      </c>
    </row>
    <row r="42" spans="1:15" ht="69.75" customHeight="1" thickBot="1">
      <c r="A42" s="27">
        <v>32</v>
      </c>
      <c r="B42" s="40" t="s">
        <v>57</v>
      </c>
      <c r="C42" s="40" t="s">
        <v>124</v>
      </c>
      <c r="D42" s="28" t="s">
        <v>21</v>
      </c>
      <c r="E42" s="30">
        <v>5000</v>
      </c>
      <c r="F42" s="33">
        <v>26</v>
      </c>
      <c r="G42" s="33">
        <v>30</v>
      </c>
      <c r="H42" s="33">
        <v>8.2</v>
      </c>
      <c r="I42" s="11"/>
      <c r="J42" s="11"/>
      <c r="K42" s="7"/>
      <c r="L42" s="34">
        <f t="shared" si="0"/>
        <v>21.400000000000002</v>
      </c>
      <c r="M42" s="35">
        <f t="shared" si="1"/>
        <v>11.605171261123205</v>
      </c>
      <c r="N42" s="36">
        <f t="shared" si="2"/>
        <v>54.22977224823927</v>
      </c>
      <c r="O42" s="37">
        <f t="shared" si="3"/>
        <v>107000.00000000001</v>
      </c>
    </row>
    <row r="43" spans="1:15" ht="69.75" customHeight="1" thickBot="1">
      <c r="A43" s="27">
        <v>33</v>
      </c>
      <c r="B43" s="40" t="s">
        <v>58</v>
      </c>
      <c r="C43" s="40" t="s">
        <v>120</v>
      </c>
      <c r="D43" s="28" t="s">
        <v>21</v>
      </c>
      <c r="E43" s="30">
        <v>5</v>
      </c>
      <c r="F43" s="33">
        <v>500</v>
      </c>
      <c r="G43" s="33">
        <v>575</v>
      </c>
      <c r="H43" s="33">
        <v>390</v>
      </c>
      <c r="I43" s="11"/>
      <c r="J43" s="11"/>
      <c r="K43" s="7"/>
      <c r="L43" s="34">
        <f t="shared" si="0"/>
        <v>488.3333333333333</v>
      </c>
      <c r="M43" s="35">
        <f t="shared" si="1"/>
        <v>93.05016568138562</v>
      </c>
      <c r="N43" s="36">
        <f t="shared" si="2"/>
        <v>19.05464143646122</v>
      </c>
      <c r="O43" s="37">
        <f t="shared" si="3"/>
        <v>2441.6666666666665</v>
      </c>
    </row>
    <row r="44" spans="1:15" ht="69.75" customHeight="1" thickBot="1">
      <c r="A44" s="27">
        <v>34</v>
      </c>
      <c r="B44" s="40" t="s">
        <v>59</v>
      </c>
      <c r="C44" s="40" t="s">
        <v>125</v>
      </c>
      <c r="D44" s="28" t="s">
        <v>21</v>
      </c>
      <c r="E44" s="30">
        <v>200</v>
      </c>
      <c r="F44" s="33">
        <v>0.9</v>
      </c>
      <c r="G44" s="33">
        <v>1.4</v>
      </c>
      <c r="H44" s="33">
        <v>1.21</v>
      </c>
      <c r="I44" s="11"/>
      <c r="J44" s="11"/>
      <c r="K44" s="7"/>
      <c r="L44" s="34">
        <f t="shared" si="0"/>
        <v>1.17</v>
      </c>
      <c r="M44" s="35">
        <f t="shared" si="1"/>
        <v>0.25238858928247987</v>
      </c>
      <c r="N44" s="36">
        <f t="shared" si="2"/>
        <v>21.571674297647853</v>
      </c>
      <c r="O44" s="37">
        <f t="shared" si="3"/>
        <v>234</v>
      </c>
    </row>
    <row r="45" spans="1:15" ht="69.75" customHeight="1" thickBot="1">
      <c r="A45" s="27">
        <v>35</v>
      </c>
      <c r="B45" s="40" t="s">
        <v>60</v>
      </c>
      <c r="C45" s="40" t="s">
        <v>126</v>
      </c>
      <c r="D45" s="28" t="s">
        <v>21</v>
      </c>
      <c r="E45" s="30">
        <v>5000</v>
      </c>
      <c r="F45" s="33">
        <v>10</v>
      </c>
      <c r="G45" s="33">
        <v>15</v>
      </c>
      <c r="H45" s="33">
        <v>11.5</v>
      </c>
      <c r="I45" s="11"/>
      <c r="J45" s="11"/>
      <c r="K45" s="7"/>
      <c r="L45" s="34">
        <f t="shared" si="0"/>
        <v>12.166666666666666</v>
      </c>
      <c r="M45" s="35">
        <f t="shared" si="1"/>
        <v>2.565800719723444</v>
      </c>
      <c r="N45" s="36">
        <f t="shared" si="2"/>
        <v>21.08877303882283</v>
      </c>
      <c r="O45" s="37">
        <f t="shared" si="3"/>
        <v>60833.33333333333</v>
      </c>
    </row>
    <row r="46" spans="1:15" ht="69.75" customHeight="1" thickBot="1">
      <c r="A46" s="27">
        <v>36</v>
      </c>
      <c r="B46" s="40" t="s">
        <v>61</v>
      </c>
      <c r="C46" s="40" t="s">
        <v>127</v>
      </c>
      <c r="D46" s="28" t="s">
        <v>21</v>
      </c>
      <c r="E46" s="30">
        <v>5000</v>
      </c>
      <c r="F46" s="33">
        <v>23</v>
      </c>
      <c r="G46" s="33">
        <v>28</v>
      </c>
      <c r="H46" s="33">
        <v>25.8</v>
      </c>
      <c r="I46" s="11"/>
      <c r="J46" s="11"/>
      <c r="K46" s="7"/>
      <c r="L46" s="34">
        <f t="shared" si="0"/>
        <v>25.599999999999998</v>
      </c>
      <c r="M46" s="35">
        <f t="shared" si="1"/>
        <v>2.505992817228328</v>
      </c>
      <c r="N46" s="36">
        <f t="shared" si="2"/>
        <v>9.789034442298156</v>
      </c>
      <c r="O46" s="37">
        <f t="shared" si="3"/>
        <v>127999.99999999999</v>
      </c>
    </row>
    <row r="47" spans="1:15" ht="69.75" customHeight="1" thickBot="1">
      <c r="A47" s="27">
        <v>37</v>
      </c>
      <c r="B47" s="41" t="s">
        <v>62</v>
      </c>
      <c r="C47" s="41" t="s">
        <v>128</v>
      </c>
      <c r="D47" s="28" t="s">
        <v>21</v>
      </c>
      <c r="E47" s="31">
        <v>5000</v>
      </c>
      <c r="F47" s="33">
        <v>11</v>
      </c>
      <c r="G47" s="33">
        <v>13</v>
      </c>
      <c r="H47" s="33">
        <v>12.33</v>
      </c>
      <c r="I47" s="11"/>
      <c r="J47" s="11"/>
      <c r="K47" s="7"/>
      <c r="L47" s="34">
        <f t="shared" si="0"/>
        <v>12.11</v>
      </c>
      <c r="M47" s="35">
        <f t="shared" si="1"/>
        <v>1.0179882121125035</v>
      </c>
      <c r="N47" s="36">
        <f t="shared" si="2"/>
        <v>8.406178465008287</v>
      </c>
      <c r="O47" s="37">
        <f t="shared" si="3"/>
        <v>60550</v>
      </c>
    </row>
    <row r="48" spans="1:15" ht="69.75" customHeight="1" thickBot="1">
      <c r="A48" s="27">
        <v>38</v>
      </c>
      <c r="B48" s="40" t="s">
        <v>63</v>
      </c>
      <c r="C48" s="40" t="s">
        <v>125</v>
      </c>
      <c r="D48" s="28" t="s">
        <v>21</v>
      </c>
      <c r="E48" s="30">
        <v>1500</v>
      </c>
      <c r="F48" s="33">
        <v>0.72</v>
      </c>
      <c r="G48" s="33">
        <v>0.83</v>
      </c>
      <c r="H48" s="33">
        <v>0.9</v>
      </c>
      <c r="I48" s="11"/>
      <c r="J48" s="11"/>
      <c r="K48" s="7"/>
      <c r="L48" s="34">
        <f t="shared" si="0"/>
        <v>0.8166666666666665</v>
      </c>
      <c r="M48" s="35">
        <f t="shared" si="1"/>
        <v>0.09073771725877579</v>
      </c>
      <c r="N48" s="36">
        <f t="shared" si="2"/>
        <v>11.11074088882969</v>
      </c>
      <c r="O48" s="37">
        <f t="shared" si="3"/>
        <v>1224.9999999999998</v>
      </c>
    </row>
    <row r="49" spans="1:15" ht="69.75" customHeight="1" thickBot="1">
      <c r="A49" s="27">
        <v>39</v>
      </c>
      <c r="B49" s="40" t="s">
        <v>64</v>
      </c>
      <c r="C49" s="40" t="s">
        <v>125</v>
      </c>
      <c r="D49" s="28" t="s">
        <v>21</v>
      </c>
      <c r="E49" s="30">
        <v>600</v>
      </c>
      <c r="F49" s="33">
        <v>1.33</v>
      </c>
      <c r="G49" s="33">
        <v>1.53</v>
      </c>
      <c r="H49" s="33">
        <v>1.09</v>
      </c>
      <c r="I49" s="11"/>
      <c r="J49" s="11"/>
      <c r="K49" s="7"/>
      <c r="L49" s="34">
        <f t="shared" si="0"/>
        <v>1.3166666666666667</v>
      </c>
      <c r="M49" s="35">
        <f t="shared" si="1"/>
        <v>0.22030282189144404</v>
      </c>
      <c r="N49" s="36">
        <f t="shared" si="2"/>
        <v>16.73185989048942</v>
      </c>
      <c r="O49" s="37">
        <f t="shared" si="3"/>
        <v>790</v>
      </c>
    </row>
    <row r="50" spans="1:15" ht="69.75" customHeight="1" thickBot="1">
      <c r="A50" s="27">
        <v>40</v>
      </c>
      <c r="B50" s="40" t="s">
        <v>65</v>
      </c>
      <c r="C50" s="40" t="s">
        <v>123</v>
      </c>
      <c r="D50" s="28" t="s">
        <v>21</v>
      </c>
      <c r="E50" s="30">
        <v>50</v>
      </c>
      <c r="F50" s="33">
        <v>52</v>
      </c>
      <c r="G50" s="33">
        <v>60</v>
      </c>
      <c r="H50" s="33">
        <v>45.9</v>
      </c>
      <c r="I50" s="11"/>
      <c r="J50" s="11"/>
      <c r="K50" s="7"/>
      <c r="L50" s="34">
        <f t="shared" si="0"/>
        <v>52.63333333333333</v>
      </c>
      <c r="M50" s="35">
        <f t="shared" si="1"/>
        <v>7.07130351019755</v>
      </c>
      <c r="N50" s="36">
        <f t="shared" si="2"/>
        <v>13.435028835080843</v>
      </c>
      <c r="O50" s="37">
        <f t="shared" si="3"/>
        <v>2631.6666666666665</v>
      </c>
    </row>
    <row r="51" spans="1:15" ht="69.75" customHeight="1" thickBot="1">
      <c r="A51" s="27">
        <v>41</v>
      </c>
      <c r="B51" s="40" t="s">
        <v>66</v>
      </c>
      <c r="C51" s="40" t="s">
        <v>129</v>
      </c>
      <c r="D51" s="28" t="s">
        <v>21</v>
      </c>
      <c r="E51" s="30">
        <v>8</v>
      </c>
      <c r="F51" s="33">
        <v>252</v>
      </c>
      <c r="G51" s="33">
        <v>290</v>
      </c>
      <c r="H51" s="33">
        <v>86.15</v>
      </c>
      <c r="I51" s="11"/>
      <c r="J51" s="11"/>
      <c r="K51" s="7"/>
      <c r="L51" s="34">
        <f t="shared" si="0"/>
        <v>209.38333333333333</v>
      </c>
      <c r="M51" s="35">
        <f t="shared" si="1"/>
        <v>108.40129534896406</v>
      </c>
      <c r="N51" s="36">
        <f t="shared" si="2"/>
        <v>51.771692437617155</v>
      </c>
      <c r="O51" s="37">
        <f t="shared" si="3"/>
        <v>1675.0666666666666</v>
      </c>
    </row>
    <row r="52" spans="1:15" ht="69.75" customHeight="1" thickBot="1">
      <c r="A52" s="27">
        <v>42</v>
      </c>
      <c r="B52" s="40" t="s">
        <v>67</v>
      </c>
      <c r="C52" s="40" t="s">
        <v>130</v>
      </c>
      <c r="D52" s="28" t="s">
        <v>21</v>
      </c>
      <c r="E52" s="30">
        <v>1000</v>
      </c>
      <c r="F52" s="33">
        <v>10</v>
      </c>
      <c r="G52" s="33">
        <v>12</v>
      </c>
      <c r="H52" s="33">
        <v>2.3</v>
      </c>
      <c r="I52" s="11"/>
      <c r="J52" s="11"/>
      <c r="K52" s="7"/>
      <c r="L52" s="34">
        <f t="shared" si="0"/>
        <v>8.1</v>
      </c>
      <c r="M52" s="35">
        <f t="shared" si="1"/>
        <v>5.12152321092075</v>
      </c>
      <c r="N52" s="36">
        <f t="shared" si="2"/>
        <v>63.22868161630556</v>
      </c>
      <c r="O52" s="37">
        <f t="shared" si="3"/>
        <v>8100</v>
      </c>
    </row>
    <row r="53" spans="1:15" ht="69.75" customHeight="1" thickBot="1">
      <c r="A53" s="27">
        <v>43</v>
      </c>
      <c r="B53" s="40" t="s">
        <v>68</v>
      </c>
      <c r="C53" s="40" t="s">
        <v>131</v>
      </c>
      <c r="D53" s="28" t="s">
        <v>21</v>
      </c>
      <c r="E53" s="30">
        <v>24000</v>
      </c>
      <c r="F53" s="33">
        <v>0.18</v>
      </c>
      <c r="G53" s="33">
        <v>0.21</v>
      </c>
      <c r="H53" s="33">
        <v>0.38</v>
      </c>
      <c r="I53" s="11"/>
      <c r="J53" s="11"/>
      <c r="K53" s="7"/>
      <c r="L53" s="34">
        <f t="shared" si="0"/>
        <v>0.25666666666666665</v>
      </c>
      <c r="M53" s="35">
        <f t="shared" si="1"/>
        <v>0.10785793124908956</v>
      </c>
      <c r="N53" s="36">
        <f t="shared" si="2"/>
        <v>42.022570616528405</v>
      </c>
      <c r="O53" s="37">
        <f t="shared" si="3"/>
        <v>6160</v>
      </c>
    </row>
    <row r="54" spans="1:15" ht="69.75" customHeight="1" thickBot="1">
      <c r="A54" s="27">
        <v>44</v>
      </c>
      <c r="B54" s="40" t="s">
        <v>69</v>
      </c>
      <c r="C54" s="40" t="s">
        <v>125</v>
      </c>
      <c r="D54" s="28" t="s">
        <v>21</v>
      </c>
      <c r="E54" s="30">
        <v>3000</v>
      </c>
      <c r="F54" s="33">
        <v>0.6</v>
      </c>
      <c r="G54" s="33">
        <v>0.7</v>
      </c>
      <c r="H54" s="33">
        <v>0.55</v>
      </c>
      <c r="I54" s="11"/>
      <c r="J54" s="11"/>
      <c r="K54" s="7"/>
      <c r="L54" s="34">
        <f t="shared" si="0"/>
        <v>0.6166666666666666</v>
      </c>
      <c r="M54" s="35">
        <f t="shared" si="1"/>
        <v>0.07637626158259748</v>
      </c>
      <c r="N54" s="36">
        <f t="shared" si="2"/>
        <v>12.38533971609689</v>
      </c>
      <c r="O54" s="37">
        <f t="shared" si="3"/>
        <v>1849.9999999999998</v>
      </c>
    </row>
    <row r="55" spans="1:15" ht="69.75" customHeight="1" thickBot="1">
      <c r="A55" s="27">
        <v>45</v>
      </c>
      <c r="B55" s="40" t="s">
        <v>70</v>
      </c>
      <c r="C55" s="40" t="s">
        <v>125</v>
      </c>
      <c r="D55" s="28" t="s">
        <v>21</v>
      </c>
      <c r="E55" s="30">
        <v>3000</v>
      </c>
      <c r="F55" s="33">
        <v>0.36</v>
      </c>
      <c r="G55" s="33">
        <v>0.42</v>
      </c>
      <c r="H55" s="33">
        <v>0.55</v>
      </c>
      <c r="I55" s="11"/>
      <c r="J55" s="11"/>
      <c r="K55" s="7"/>
      <c r="L55" s="34">
        <f t="shared" si="0"/>
        <v>0.44333333333333336</v>
      </c>
      <c r="M55" s="35">
        <f t="shared" si="1"/>
        <v>0.09712534856222318</v>
      </c>
      <c r="N55" s="36">
        <f t="shared" si="2"/>
        <v>21.907973359899966</v>
      </c>
      <c r="O55" s="37">
        <f t="shared" si="3"/>
        <v>1330</v>
      </c>
    </row>
    <row r="56" spans="1:15" ht="69.75" customHeight="1" thickBot="1">
      <c r="A56" s="27">
        <v>46</v>
      </c>
      <c r="B56" s="40" t="s">
        <v>71</v>
      </c>
      <c r="C56" s="40" t="s">
        <v>132</v>
      </c>
      <c r="D56" s="28" t="s">
        <v>21</v>
      </c>
      <c r="E56" s="30">
        <v>100</v>
      </c>
      <c r="F56" s="33">
        <v>54</v>
      </c>
      <c r="G56" s="33">
        <v>62</v>
      </c>
      <c r="H56" s="33">
        <v>44</v>
      </c>
      <c r="I56" s="11"/>
      <c r="J56" s="11"/>
      <c r="K56" s="7"/>
      <c r="L56" s="34">
        <f t="shared" si="0"/>
        <v>53.333333333333336</v>
      </c>
      <c r="M56" s="35">
        <f t="shared" si="1"/>
        <v>9.018499505645773</v>
      </c>
      <c r="N56" s="36">
        <f t="shared" si="2"/>
        <v>16.90968657308582</v>
      </c>
      <c r="O56" s="37">
        <f t="shared" si="3"/>
        <v>5333.333333333334</v>
      </c>
    </row>
    <row r="57" spans="1:15" ht="69.75" customHeight="1" thickBot="1">
      <c r="A57" s="27">
        <v>47</v>
      </c>
      <c r="B57" s="40" t="s">
        <v>72</v>
      </c>
      <c r="C57" s="40" t="s">
        <v>125</v>
      </c>
      <c r="D57" s="28" t="s">
        <v>21</v>
      </c>
      <c r="E57" s="30">
        <v>800</v>
      </c>
      <c r="F57" s="33">
        <v>0.72</v>
      </c>
      <c r="G57" s="33">
        <v>0.83</v>
      </c>
      <c r="H57" s="33">
        <v>0.69</v>
      </c>
      <c r="I57" s="11"/>
      <c r="J57" s="11"/>
      <c r="K57" s="7"/>
      <c r="L57" s="34">
        <f t="shared" si="0"/>
        <v>0.7466666666666666</v>
      </c>
      <c r="M57" s="35">
        <f t="shared" si="1"/>
        <v>0.07371114795832115</v>
      </c>
      <c r="N57" s="36">
        <f t="shared" si="2"/>
        <v>9.872028744418012</v>
      </c>
      <c r="O57" s="37">
        <f t="shared" si="3"/>
        <v>597.3333333333333</v>
      </c>
    </row>
    <row r="58" spans="1:15" ht="69.75" customHeight="1" thickBot="1">
      <c r="A58" s="27">
        <v>48</v>
      </c>
      <c r="B58" s="40" t="s">
        <v>73</v>
      </c>
      <c r="C58" s="40" t="s">
        <v>125</v>
      </c>
      <c r="D58" s="28" t="s">
        <v>21</v>
      </c>
      <c r="E58" s="30">
        <v>700</v>
      </c>
      <c r="F58" s="33">
        <v>0.72</v>
      </c>
      <c r="G58" s="33">
        <v>0.83</v>
      </c>
      <c r="H58" s="33">
        <v>0.73</v>
      </c>
      <c r="I58" s="11"/>
      <c r="J58" s="11"/>
      <c r="K58" s="7"/>
      <c r="L58" s="34">
        <f t="shared" si="0"/>
        <v>0.7599999999999999</v>
      </c>
      <c r="M58" s="35">
        <f t="shared" si="1"/>
        <v>0.060827625302982496</v>
      </c>
      <c r="N58" s="36">
        <f t="shared" si="2"/>
        <v>8.003634908287172</v>
      </c>
      <c r="O58" s="37">
        <f t="shared" si="3"/>
        <v>531.9999999999999</v>
      </c>
    </row>
    <row r="59" spans="1:15" ht="69.75" customHeight="1" thickBot="1">
      <c r="A59" s="27">
        <v>49</v>
      </c>
      <c r="B59" s="40" t="s">
        <v>74</v>
      </c>
      <c r="C59" s="40" t="s">
        <v>125</v>
      </c>
      <c r="D59" s="28" t="s">
        <v>21</v>
      </c>
      <c r="E59" s="30">
        <v>2000</v>
      </c>
      <c r="F59" s="33">
        <v>0.55</v>
      </c>
      <c r="G59" s="33">
        <v>0.63</v>
      </c>
      <c r="H59" s="33">
        <v>0.55</v>
      </c>
      <c r="I59" s="11"/>
      <c r="J59" s="11"/>
      <c r="K59" s="7"/>
      <c r="L59" s="34">
        <f t="shared" si="0"/>
        <v>0.5766666666666668</v>
      </c>
      <c r="M59" s="35">
        <f t="shared" si="1"/>
        <v>0.04618802153516932</v>
      </c>
      <c r="N59" s="36">
        <f t="shared" si="2"/>
        <v>8.009483503208552</v>
      </c>
      <c r="O59" s="37">
        <f t="shared" si="3"/>
        <v>1153.3333333333335</v>
      </c>
    </row>
    <row r="60" spans="1:15" ht="69.75" customHeight="1" thickBot="1">
      <c r="A60" s="27">
        <v>50</v>
      </c>
      <c r="B60" s="40" t="s">
        <v>75</v>
      </c>
      <c r="C60" s="40" t="s">
        <v>131</v>
      </c>
      <c r="D60" s="28" t="s">
        <v>21</v>
      </c>
      <c r="E60" s="32">
        <v>24000</v>
      </c>
      <c r="F60" s="33">
        <v>0.18</v>
      </c>
      <c r="G60" s="33">
        <v>0.21</v>
      </c>
      <c r="H60" s="33">
        <v>0.31</v>
      </c>
      <c r="I60" s="11"/>
      <c r="J60" s="11"/>
      <c r="K60" s="7"/>
      <c r="L60" s="34">
        <f t="shared" si="0"/>
        <v>0.2333333333333333</v>
      </c>
      <c r="M60" s="35">
        <f t="shared" si="1"/>
        <v>0.06806859285554048</v>
      </c>
      <c r="N60" s="36">
        <f t="shared" si="2"/>
        <v>29.172254080945926</v>
      </c>
      <c r="O60" s="37">
        <f t="shared" si="3"/>
        <v>5599.999999999999</v>
      </c>
    </row>
    <row r="61" spans="1:15" ht="69.75" customHeight="1" thickBot="1">
      <c r="A61" s="27">
        <v>51</v>
      </c>
      <c r="B61" s="40" t="s">
        <v>76</v>
      </c>
      <c r="C61" s="40" t="s">
        <v>131</v>
      </c>
      <c r="D61" s="28" t="s">
        <v>21</v>
      </c>
      <c r="E61" s="32">
        <v>10000</v>
      </c>
      <c r="F61" s="33">
        <v>0.18</v>
      </c>
      <c r="G61" s="33">
        <v>0.21</v>
      </c>
      <c r="H61" s="33">
        <v>0.31</v>
      </c>
      <c r="I61" s="11"/>
      <c r="J61" s="11"/>
      <c r="K61" s="7"/>
      <c r="L61" s="34">
        <f t="shared" si="0"/>
        <v>0.2333333333333333</v>
      </c>
      <c r="M61" s="35">
        <f t="shared" si="1"/>
        <v>0.06806859285554048</v>
      </c>
      <c r="N61" s="36">
        <f t="shared" si="2"/>
        <v>29.172254080945926</v>
      </c>
      <c r="O61" s="37">
        <f t="shared" si="3"/>
        <v>2333.333333333333</v>
      </c>
    </row>
    <row r="62" spans="1:15" ht="69.75" customHeight="1" thickBot="1">
      <c r="A62" s="27">
        <v>52</v>
      </c>
      <c r="B62" s="40" t="s">
        <v>77</v>
      </c>
      <c r="C62" s="40" t="s">
        <v>131</v>
      </c>
      <c r="D62" s="28" t="s">
        <v>21</v>
      </c>
      <c r="E62" s="30">
        <v>2000</v>
      </c>
      <c r="F62" s="33">
        <v>0.36</v>
      </c>
      <c r="G62" s="33">
        <v>0.41</v>
      </c>
      <c r="H62" s="33">
        <v>0.36</v>
      </c>
      <c r="I62" s="11"/>
      <c r="J62" s="11"/>
      <c r="K62" s="7"/>
      <c r="L62" s="34">
        <f t="shared" si="0"/>
        <v>0.37666666666666665</v>
      </c>
      <c r="M62" s="35">
        <f t="shared" si="1"/>
        <v>0.02886751345948162</v>
      </c>
      <c r="N62" s="36">
        <f t="shared" si="2"/>
        <v>7.66394162641105</v>
      </c>
      <c r="O62" s="37">
        <f t="shared" si="3"/>
        <v>753.3333333333333</v>
      </c>
    </row>
    <row r="63" spans="1:15" ht="69.75" customHeight="1" thickBot="1">
      <c r="A63" s="27">
        <v>53</v>
      </c>
      <c r="B63" s="40" t="s">
        <v>78</v>
      </c>
      <c r="C63" s="40" t="s">
        <v>131</v>
      </c>
      <c r="D63" s="28" t="s">
        <v>21</v>
      </c>
      <c r="E63" s="30">
        <v>3200</v>
      </c>
      <c r="F63" s="33">
        <v>0.36</v>
      </c>
      <c r="G63" s="33">
        <v>0.41</v>
      </c>
      <c r="H63" s="33">
        <v>0.36</v>
      </c>
      <c r="I63" s="11"/>
      <c r="J63" s="11"/>
      <c r="K63" s="7"/>
      <c r="L63" s="34">
        <f t="shared" si="0"/>
        <v>0.37666666666666665</v>
      </c>
      <c r="M63" s="35">
        <f t="shared" si="1"/>
        <v>0.02886751345948162</v>
      </c>
      <c r="N63" s="36">
        <f t="shared" si="2"/>
        <v>7.66394162641105</v>
      </c>
      <c r="O63" s="37">
        <f t="shared" si="3"/>
        <v>1205.3333333333333</v>
      </c>
    </row>
    <row r="64" spans="1:15" ht="69.75" customHeight="1" thickBot="1">
      <c r="A64" s="27">
        <v>54</v>
      </c>
      <c r="B64" s="40" t="s">
        <v>79</v>
      </c>
      <c r="C64" s="40" t="s">
        <v>131</v>
      </c>
      <c r="D64" s="28" t="s">
        <v>21</v>
      </c>
      <c r="E64" s="30">
        <v>7000</v>
      </c>
      <c r="F64" s="33">
        <v>0.36</v>
      </c>
      <c r="G64" s="33">
        <v>0.4</v>
      </c>
      <c r="H64" s="33">
        <v>0.31</v>
      </c>
      <c r="I64" s="11"/>
      <c r="J64" s="11"/>
      <c r="K64" s="7"/>
      <c r="L64" s="34">
        <f t="shared" si="0"/>
        <v>0.3566666666666667</v>
      </c>
      <c r="M64" s="35">
        <f t="shared" si="1"/>
        <v>0.045092497528229226</v>
      </c>
      <c r="N64" s="36">
        <f t="shared" si="2"/>
        <v>12.64275631632595</v>
      </c>
      <c r="O64" s="37">
        <f t="shared" si="3"/>
        <v>2496.666666666667</v>
      </c>
    </row>
    <row r="65" spans="1:15" ht="69.75" customHeight="1" thickBot="1">
      <c r="A65" s="27">
        <v>55</v>
      </c>
      <c r="B65" s="40" t="s">
        <v>80</v>
      </c>
      <c r="C65" s="40" t="s">
        <v>131</v>
      </c>
      <c r="D65" s="28" t="s">
        <v>21</v>
      </c>
      <c r="E65" s="30">
        <v>2500</v>
      </c>
      <c r="F65" s="33">
        <v>0.36</v>
      </c>
      <c r="G65" s="33">
        <v>0.41</v>
      </c>
      <c r="H65" s="33">
        <v>0.36</v>
      </c>
      <c r="I65" s="11"/>
      <c r="J65" s="11"/>
      <c r="K65" s="7"/>
      <c r="L65" s="34">
        <f t="shared" si="0"/>
        <v>0.37666666666666665</v>
      </c>
      <c r="M65" s="35">
        <f t="shared" si="1"/>
        <v>0.02886751345948162</v>
      </c>
      <c r="N65" s="36">
        <f t="shared" si="2"/>
        <v>7.66394162641105</v>
      </c>
      <c r="O65" s="37">
        <f t="shared" si="3"/>
        <v>941.6666666666666</v>
      </c>
    </row>
    <row r="66" spans="1:15" ht="69.75" customHeight="1" thickBot="1">
      <c r="A66" s="27">
        <v>56</v>
      </c>
      <c r="B66" s="40" t="s">
        <v>81</v>
      </c>
      <c r="C66" s="40" t="s">
        <v>133</v>
      </c>
      <c r="D66" s="28" t="s">
        <v>21</v>
      </c>
      <c r="E66" s="30">
        <v>1200</v>
      </c>
      <c r="F66" s="33">
        <v>0.3</v>
      </c>
      <c r="G66" s="33">
        <v>0.35</v>
      </c>
      <c r="H66" s="33">
        <v>0.26</v>
      </c>
      <c r="I66" s="11"/>
      <c r="J66" s="11"/>
      <c r="K66" s="7"/>
      <c r="L66" s="34">
        <f t="shared" si="0"/>
        <v>0.3033333333333333</v>
      </c>
      <c r="M66" s="35">
        <f t="shared" si="1"/>
        <v>0.04509249752822892</v>
      </c>
      <c r="N66" s="36">
        <f t="shared" si="2"/>
        <v>14.865658525789756</v>
      </c>
      <c r="O66" s="37">
        <f t="shared" si="3"/>
        <v>363.99999999999994</v>
      </c>
    </row>
    <row r="67" spans="1:15" ht="72" customHeight="1" thickBot="1">
      <c r="A67" s="27">
        <v>57</v>
      </c>
      <c r="B67" s="40" t="s">
        <v>82</v>
      </c>
      <c r="C67" s="40" t="s">
        <v>131</v>
      </c>
      <c r="D67" s="28" t="s">
        <v>21</v>
      </c>
      <c r="E67" s="30">
        <v>400</v>
      </c>
      <c r="F67" s="33">
        <v>0.43</v>
      </c>
      <c r="G67" s="33">
        <v>0.5</v>
      </c>
      <c r="H67" s="33">
        <v>0.45</v>
      </c>
      <c r="I67" s="11"/>
      <c r="J67" s="11"/>
      <c r="K67" s="7"/>
      <c r="L67" s="34">
        <f t="shared" si="0"/>
        <v>0.45999999999999996</v>
      </c>
      <c r="M67" s="35">
        <f t="shared" si="1"/>
        <v>0.036055512754640216</v>
      </c>
      <c r="N67" s="36">
        <f t="shared" si="2"/>
        <v>7.838154946660918</v>
      </c>
      <c r="O67" s="37">
        <f t="shared" si="3"/>
        <v>184</v>
      </c>
    </row>
    <row r="68" spans="1:15" ht="72" customHeight="1" thickBot="1">
      <c r="A68" s="27">
        <v>58</v>
      </c>
      <c r="B68" s="40" t="s">
        <v>83</v>
      </c>
      <c r="C68" s="40" t="s">
        <v>133</v>
      </c>
      <c r="D68" s="28" t="s">
        <v>21</v>
      </c>
      <c r="E68" s="30">
        <v>500</v>
      </c>
      <c r="F68" s="33">
        <v>0.3</v>
      </c>
      <c r="G68" s="33">
        <v>0.36</v>
      </c>
      <c r="H68" s="33">
        <v>0.8</v>
      </c>
      <c r="I68" s="11"/>
      <c r="J68" s="11"/>
      <c r="K68" s="7"/>
      <c r="L68" s="34">
        <f t="shared" si="0"/>
        <v>0.48666666666666664</v>
      </c>
      <c r="M68" s="35">
        <f t="shared" si="1"/>
        <v>0.27300793639257714</v>
      </c>
      <c r="N68" s="36">
        <f t="shared" si="2"/>
        <v>56.09752117655695</v>
      </c>
      <c r="O68" s="37">
        <f t="shared" si="3"/>
        <v>243.33333333333331</v>
      </c>
    </row>
    <row r="69" spans="1:15" ht="72" customHeight="1" thickBot="1">
      <c r="A69" s="27">
        <v>59</v>
      </c>
      <c r="B69" s="40" t="s">
        <v>84</v>
      </c>
      <c r="C69" s="40" t="s">
        <v>133</v>
      </c>
      <c r="D69" s="28" t="s">
        <v>21</v>
      </c>
      <c r="E69" s="30">
        <v>3000</v>
      </c>
      <c r="F69" s="33">
        <v>0.3</v>
      </c>
      <c r="G69" s="33">
        <v>0.41</v>
      </c>
      <c r="H69" s="33">
        <v>0.24</v>
      </c>
      <c r="I69" s="11"/>
      <c r="J69" s="11"/>
      <c r="K69" s="7"/>
      <c r="L69" s="34">
        <f t="shared" si="0"/>
        <v>0.31666666666666665</v>
      </c>
      <c r="M69" s="35">
        <f t="shared" si="1"/>
        <v>0.08621678104251701</v>
      </c>
      <c r="N69" s="36">
        <f t="shared" si="2"/>
        <v>27.226351908163267</v>
      </c>
      <c r="O69" s="37">
        <f t="shared" si="3"/>
        <v>950</v>
      </c>
    </row>
    <row r="70" spans="1:15" ht="72" customHeight="1" thickBot="1">
      <c r="A70" s="27">
        <v>60</v>
      </c>
      <c r="B70" s="40" t="s">
        <v>85</v>
      </c>
      <c r="C70" s="40" t="s">
        <v>133</v>
      </c>
      <c r="D70" s="28" t="s">
        <v>21</v>
      </c>
      <c r="E70" s="30">
        <v>3000</v>
      </c>
      <c r="F70" s="33">
        <v>0.3</v>
      </c>
      <c r="G70" s="33">
        <v>0.41</v>
      </c>
      <c r="H70" s="33">
        <v>0.24</v>
      </c>
      <c r="I70" s="11"/>
      <c r="J70" s="11"/>
      <c r="K70" s="7"/>
      <c r="L70" s="34">
        <f t="shared" si="0"/>
        <v>0.31666666666666665</v>
      </c>
      <c r="M70" s="35">
        <f t="shared" si="1"/>
        <v>0.08621678104251701</v>
      </c>
      <c r="N70" s="36">
        <f t="shared" si="2"/>
        <v>27.226351908163267</v>
      </c>
      <c r="O70" s="37">
        <f t="shared" si="3"/>
        <v>950</v>
      </c>
    </row>
    <row r="71" spans="1:15" ht="72" customHeight="1" thickBot="1">
      <c r="A71" s="27">
        <v>61</v>
      </c>
      <c r="B71" s="40" t="s">
        <v>86</v>
      </c>
      <c r="C71" s="40" t="s">
        <v>133</v>
      </c>
      <c r="D71" s="28" t="s">
        <v>21</v>
      </c>
      <c r="E71" s="30">
        <v>2600</v>
      </c>
      <c r="F71" s="33">
        <v>0.3</v>
      </c>
      <c r="G71" s="33">
        <v>0.41</v>
      </c>
      <c r="H71" s="33">
        <v>0.24</v>
      </c>
      <c r="I71" s="11"/>
      <c r="J71" s="11"/>
      <c r="K71" s="7"/>
      <c r="L71" s="34">
        <f t="shared" si="0"/>
        <v>0.31666666666666665</v>
      </c>
      <c r="M71" s="35">
        <f t="shared" si="1"/>
        <v>0.08621678104251701</v>
      </c>
      <c r="N71" s="36">
        <f t="shared" si="2"/>
        <v>27.226351908163267</v>
      </c>
      <c r="O71" s="37">
        <f t="shared" si="3"/>
        <v>823.3333333333333</v>
      </c>
    </row>
    <row r="72" spans="1:15" ht="72" customHeight="1" thickBot="1">
      <c r="A72" s="27">
        <v>62</v>
      </c>
      <c r="B72" s="40" t="s">
        <v>87</v>
      </c>
      <c r="C72" s="40" t="s">
        <v>133</v>
      </c>
      <c r="D72" s="28" t="s">
        <v>21</v>
      </c>
      <c r="E72" s="30">
        <v>500</v>
      </c>
      <c r="F72" s="33">
        <v>0.3</v>
      </c>
      <c r="G72" s="33">
        <v>0.41</v>
      </c>
      <c r="H72" s="33">
        <v>0.81</v>
      </c>
      <c r="I72" s="11"/>
      <c r="J72" s="11"/>
      <c r="K72" s="7"/>
      <c r="L72" s="34">
        <f t="shared" si="0"/>
        <v>0.5066666666666667</v>
      </c>
      <c r="M72" s="35">
        <f t="shared" si="1"/>
        <v>0.268390263112009</v>
      </c>
      <c r="N72" s="36">
        <f t="shared" si="2"/>
        <v>52.97176245631756</v>
      </c>
      <c r="O72" s="37">
        <f t="shared" si="3"/>
        <v>253.33333333333334</v>
      </c>
    </row>
    <row r="73" spans="1:15" ht="72" customHeight="1" thickBot="1">
      <c r="A73" s="27">
        <v>63</v>
      </c>
      <c r="B73" s="40" t="s">
        <v>88</v>
      </c>
      <c r="C73" s="40" t="s">
        <v>133</v>
      </c>
      <c r="D73" s="28" t="s">
        <v>21</v>
      </c>
      <c r="E73" s="30">
        <v>500</v>
      </c>
      <c r="F73" s="33">
        <v>0.3</v>
      </c>
      <c r="G73" s="33">
        <v>0.41</v>
      </c>
      <c r="H73" s="33">
        <v>0.81</v>
      </c>
      <c r="I73" s="11"/>
      <c r="J73" s="11"/>
      <c r="K73" s="7"/>
      <c r="L73" s="34">
        <f t="shared" si="0"/>
        <v>0.5066666666666667</v>
      </c>
      <c r="M73" s="35">
        <f t="shared" si="1"/>
        <v>0.268390263112009</v>
      </c>
      <c r="N73" s="36">
        <f t="shared" si="2"/>
        <v>52.97176245631756</v>
      </c>
      <c r="O73" s="37">
        <f t="shared" si="3"/>
        <v>253.33333333333334</v>
      </c>
    </row>
    <row r="74" spans="1:15" ht="72" customHeight="1" thickBot="1">
      <c r="A74" s="27">
        <v>64</v>
      </c>
      <c r="B74" s="40" t="s">
        <v>89</v>
      </c>
      <c r="C74" s="40" t="s">
        <v>133</v>
      </c>
      <c r="D74" s="28" t="s">
        <v>21</v>
      </c>
      <c r="E74" s="30">
        <v>4000</v>
      </c>
      <c r="F74" s="33">
        <v>0.3</v>
      </c>
      <c r="G74" s="33">
        <v>0.35</v>
      </c>
      <c r="H74" s="33">
        <v>0.24</v>
      </c>
      <c r="I74" s="11"/>
      <c r="J74" s="11"/>
      <c r="K74" s="7"/>
      <c r="L74" s="34">
        <f t="shared" si="0"/>
        <v>0.29666666666666663</v>
      </c>
      <c r="M74" s="35">
        <f t="shared" si="1"/>
        <v>0.05507570547286101</v>
      </c>
      <c r="N74" s="36">
        <f t="shared" si="2"/>
        <v>18.564844541413823</v>
      </c>
      <c r="O74" s="37">
        <f t="shared" si="3"/>
        <v>1186.6666666666665</v>
      </c>
    </row>
    <row r="75" spans="1:15" ht="72" customHeight="1" thickBot="1">
      <c r="A75" s="27">
        <v>65</v>
      </c>
      <c r="B75" s="40" t="s">
        <v>90</v>
      </c>
      <c r="C75" s="40" t="s">
        <v>133</v>
      </c>
      <c r="D75" s="28" t="s">
        <v>21</v>
      </c>
      <c r="E75" s="30">
        <v>5000</v>
      </c>
      <c r="F75" s="33">
        <v>0.3</v>
      </c>
      <c r="G75" s="33">
        <v>0.35</v>
      </c>
      <c r="H75" s="33">
        <v>0.24</v>
      </c>
      <c r="I75" s="11"/>
      <c r="J75" s="11"/>
      <c r="K75" s="7"/>
      <c r="L75" s="34">
        <f t="shared" si="0"/>
        <v>0.29666666666666663</v>
      </c>
      <c r="M75" s="35">
        <f t="shared" si="1"/>
        <v>0.05507570547286101</v>
      </c>
      <c r="N75" s="36">
        <f t="shared" si="2"/>
        <v>18.564844541413823</v>
      </c>
      <c r="O75" s="37">
        <f t="shared" si="3"/>
        <v>1483.3333333333333</v>
      </c>
    </row>
    <row r="76" spans="1:15" ht="72" customHeight="1" thickBot="1">
      <c r="A76" s="27">
        <v>66</v>
      </c>
      <c r="B76" s="40" t="s">
        <v>91</v>
      </c>
      <c r="C76" s="40" t="s">
        <v>131</v>
      </c>
      <c r="D76" s="28" t="s">
        <v>21</v>
      </c>
      <c r="E76" s="30">
        <v>4000</v>
      </c>
      <c r="F76" s="33">
        <v>0.36</v>
      </c>
      <c r="G76" s="33">
        <v>0.41</v>
      </c>
      <c r="H76" s="33">
        <v>0.31</v>
      </c>
      <c r="I76" s="11"/>
      <c r="J76" s="11"/>
      <c r="K76" s="7"/>
      <c r="L76" s="34">
        <f aca="true" t="shared" si="4" ref="L76:L101">(F76+G76+H76)/3</f>
        <v>0.36000000000000004</v>
      </c>
      <c r="M76" s="35">
        <f aca="true" t="shared" si="5" ref="M76:M101">STDEV(F76:J76)</f>
        <v>0.049999999999999746</v>
      </c>
      <c r="N76" s="36">
        <f aca="true" t="shared" si="6" ref="N76:N101">M76/L76*100</f>
        <v>13.888888888888818</v>
      </c>
      <c r="O76" s="37">
        <f aca="true" t="shared" si="7" ref="O76:O101">L76*E76</f>
        <v>1440.0000000000002</v>
      </c>
    </row>
    <row r="77" spans="1:15" ht="72" customHeight="1" thickBot="1">
      <c r="A77" s="27">
        <v>67</v>
      </c>
      <c r="B77" s="40" t="s">
        <v>92</v>
      </c>
      <c r="C77" s="40" t="s">
        <v>125</v>
      </c>
      <c r="D77" s="28" t="s">
        <v>21</v>
      </c>
      <c r="E77" s="30">
        <v>5000</v>
      </c>
      <c r="F77" s="33">
        <v>0.36</v>
      </c>
      <c r="G77" s="33">
        <v>0.41</v>
      </c>
      <c r="H77" s="33">
        <v>0.55</v>
      </c>
      <c r="I77" s="11"/>
      <c r="J77" s="11"/>
      <c r="K77" s="7"/>
      <c r="L77" s="34">
        <f t="shared" si="4"/>
        <v>0.44</v>
      </c>
      <c r="M77" s="35">
        <f t="shared" si="5"/>
        <v>0.09848857801796097</v>
      </c>
      <c r="N77" s="36">
        <f t="shared" si="6"/>
        <v>22.383767731354766</v>
      </c>
      <c r="O77" s="37">
        <f t="shared" si="7"/>
        <v>2200</v>
      </c>
    </row>
    <row r="78" spans="1:15" ht="72" customHeight="1" thickBot="1">
      <c r="A78" s="27">
        <v>68</v>
      </c>
      <c r="B78" s="40" t="s">
        <v>93</v>
      </c>
      <c r="C78" s="40" t="s">
        <v>133</v>
      </c>
      <c r="D78" s="28" t="s">
        <v>21</v>
      </c>
      <c r="E78" s="30">
        <v>1000</v>
      </c>
      <c r="F78" s="33">
        <v>0.3</v>
      </c>
      <c r="G78" s="33">
        <v>0.35</v>
      </c>
      <c r="H78" s="33">
        <v>0.31</v>
      </c>
      <c r="I78" s="11"/>
      <c r="J78" s="11"/>
      <c r="K78" s="7"/>
      <c r="L78" s="34">
        <f t="shared" si="4"/>
        <v>0.32</v>
      </c>
      <c r="M78" s="35">
        <f t="shared" si="5"/>
        <v>0.026457513110646022</v>
      </c>
      <c r="N78" s="36">
        <f t="shared" si="6"/>
        <v>8.267972847076882</v>
      </c>
      <c r="O78" s="37">
        <f t="shared" si="7"/>
        <v>320</v>
      </c>
    </row>
    <row r="79" spans="1:15" ht="72" customHeight="1" thickBot="1">
      <c r="A79" s="27">
        <v>69</v>
      </c>
      <c r="B79" s="40" t="s">
        <v>94</v>
      </c>
      <c r="C79" s="40" t="s">
        <v>116</v>
      </c>
      <c r="D79" s="28" t="s">
        <v>21</v>
      </c>
      <c r="E79" s="30">
        <v>500</v>
      </c>
      <c r="F79" s="33">
        <v>3.75</v>
      </c>
      <c r="G79" s="33">
        <v>4.5</v>
      </c>
      <c r="H79" s="33">
        <v>8.3</v>
      </c>
      <c r="I79" s="11"/>
      <c r="J79" s="11"/>
      <c r="K79" s="7"/>
      <c r="L79" s="34">
        <f t="shared" si="4"/>
        <v>5.516666666666667</v>
      </c>
      <c r="M79" s="35">
        <f t="shared" si="5"/>
        <v>2.4394329942290556</v>
      </c>
      <c r="N79" s="36">
        <f t="shared" si="6"/>
        <v>44.21932920052669</v>
      </c>
      <c r="O79" s="37">
        <f t="shared" si="7"/>
        <v>2758.3333333333335</v>
      </c>
    </row>
    <row r="80" spans="1:15" ht="72" customHeight="1" thickBot="1">
      <c r="A80" s="27">
        <v>70</v>
      </c>
      <c r="B80" s="40" t="s">
        <v>95</v>
      </c>
      <c r="C80" s="40" t="s">
        <v>125</v>
      </c>
      <c r="D80" s="28" t="s">
        <v>21</v>
      </c>
      <c r="E80" s="30">
        <v>2000</v>
      </c>
      <c r="F80" s="33">
        <v>1.43</v>
      </c>
      <c r="G80" s="33">
        <v>1.7</v>
      </c>
      <c r="H80" s="33">
        <v>0.92</v>
      </c>
      <c r="I80" s="11"/>
      <c r="J80" s="11"/>
      <c r="K80" s="7"/>
      <c r="L80" s="34">
        <f t="shared" si="4"/>
        <v>1.3499999999999999</v>
      </c>
      <c r="M80" s="35">
        <f t="shared" si="5"/>
        <v>0.3961060464067664</v>
      </c>
      <c r="N80" s="36">
        <f t="shared" si="6"/>
        <v>29.34118862272344</v>
      </c>
      <c r="O80" s="37">
        <f t="shared" si="7"/>
        <v>2699.9999999999995</v>
      </c>
    </row>
    <row r="81" spans="1:15" ht="72" customHeight="1" thickBot="1">
      <c r="A81" s="27">
        <v>71</v>
      </c>
      <c r="B81" s="40" t="s">
        <v>96</v>
      </c>
      <c r="C81" s="40" t="s">
        <v>125</v>
      </c>
      <c r="D81" s="28" t="s">
        <v>21</v>
      </c>
      <c r="E81" s="30">
        <v>2000</v>
      </c>
      <c r="F81" s="33">
        <v>1.43</v>
      </c>
      <c r="G81" s="33">
        <v>1.7</v>
      </c>
      <c r="H81" s="33">
        <v>0.92</v>
      </c>
      <c r="I81" s="11"/>
      <c r="J81" s="11"/>
      <c r="K81" s="7"/>
      <c r="L81" s="34">
        <f t="shared" si="4"/>
        <v>1.3499999999999999</v>
      </c>
      <c r="M81" s="35">
        <f t="shared" si="5"/>
        <v>0.3961060464067664</v>
      </c>
      <c r="N81" s="36">
        <f t="shared" si="6"/>
        <v>29.34118862272344</v>
      </c>
      <c r="O81" s="37">
        <f t="shared" si="7"/>
        <v>2699.9999999999995</v>
      </c>
    </row>
    <row r="82" spans="1:15" ht="72" customHeight="1" thickBot="1">
      <c r="A82" s="27">
        <v>72</v>
      </c>
      <c r="B82" s="40" t="s">
        <v>97</v>
      </c>
      <c r="C82" s="40" t="s">
        <v>135</v>
      </c>
      <c r="D82" s="28" t="s">
        <v>21</v>
      </c>
      <c r="E82" s="30">
        <v>5000</v>
      </c>
      <c r="F82" s="33">
        <v>0.72</v>
      </c>
      <c r="G82" s="33">
        <v>0.81</v>
      </c>
      <c r="H82" s="33">
        <v>0.71</v>
      </c>
      <c r="I82" s="11"/>
      <c r="J82" s="11"/>
      <c r="K82" s="7"/>
      <c r="L82" s="34">
        <f t="shared" si="4"/>
        <v>0.7466666666666667</v>
      </c>
      <c r="M82" s="35">
        <f t="shared" si="5"/>
        <v>0.055075705472860004</v>
      </c>
      <c r="N82" s="36">
        <f t="shared" si="6"/>
        <v>7.376210554400893</v>
      </c>
      <c r="O82" s="37">
        <f t="shared" si="7"/>
        <v>3733.3333333333335</v>
      </c>
    </row>
    <row r="83" spans="1:15" ht="72" customHeight="1" thickBot="1">
      <c r="A83" s="27">
        <v>73</v>
      </c>
      <c r="B83" s="40" t="s">
        <v>98</v>
      </c>
      <c r="C83" s="40" t="s">
        <v>134</v>
      </c>
      <c r="D83" s="28" t="s">
        <v>21</v>
      </c>
      <c r="E83" s="30">
        <v>100</v>
      </c>
      <c r="F83" s="33">
        <v>2</v>
      </c>
      <c r="G83" s="33">
        <v>3</v>
      </c>
      <c r="H83" s="33">
        <v>2.61</v>
      </c>
      <c r="I83" s="11"/>
      <c r="J83" s="11"/>
      <c r="K83" s="7"/>
      <c r="L83" s="34">
        <f t="shared" si="4"/>
        <v>2.5366666666666666</v>
      </c>
      <c r="M83" s="35">
        <f t="shared" si="5"/>
        <v>0.5040171954738606</v>
      </c>
      <c r="N83" s="36">
        <f t="shared" si="6"/>
        <v>19.86927183208386</v>
      </c>
      <c r="O83" s="37">
        <f t="shared" si="7"/>
        <v>253.66666666666666</v>
      </c>
    </row>
    <row r="84" spans="1:15" ht="72" customHeight="1" thickBot="1">
      <c r="A84" s="27">
        <v>74</v>
      </c>
      <c r="B84" s="40" t="s">
        <v>136</v>
      </c>
      <c r="C84" s="40" t="s">
        <v>137</v>
      </c>
      <c r="D84" s="28" t="s">
        <v>21</v>
      </c>
      <c r="E84" s="31">
        <v>500</v>
      </c>
      <c r="F84" s="33">
        <v>20</v>
      </c>
      <c r="G84" s="33">
        <v>23</v>
      </c>
      <c r="H84" s="33">
        <v>1.69</v>
      </c>
      <c r="I84" s="11"/>
      <c r="J84" s="11"/>
      <c r="K84" s="7"/>
      <c r="L84" s="34">
        <f t="shared" si="4"/>
        <v>14.896666666666667</v>
      </c>
      <c r="M84" s="35">
        <f t="shared" si="5"/>
        <v>11.535251767227853</v>
      </c>
      <c r="N84" s="36">
        <f t="shared" si="6"/>
        <v>77.43512038864077</v>
      </c>
      <c r="O84" s="37">
        <f t="shared" si="7"/>
        <v>7448.333333333333</v>
      </c>
    </row>
    <row r="85" spans="1:15" ht="72" customHeight="1" thickBot="1">
      <c r="A85" s="27">
        <v>75</v>
      </c>
      <c r="B85" s="40" t="s">
        <v>99</v>
      </c>
      <c r="C85" s="40" t="s">
        <v>134</v>
      </c>
      <c r="D85" s="28" t="s">
        <v>21</v>
      </c>
      <c r="E85" s="32">
        <v>6000</v>
      </c>
      <c r="F85" s="33">
        <v>1.43</v>
      </c>
      <c r="G85" s="33">
        <v>1.7</v>
      </c>
      <c r="H85" s="33">
        <v>0.69</v>
      </c>
      <c r="I85" s="11"/>
      <c r="J85" s="11"/>
      <c r="K85" s="7"/>
      <c r="L85" s="34">
        <f t="shared" si="4"/>
        <v>1.2733333333333332</v>
      </c>
      <c r="M85" s="35">
        <f t="shared" si="5"/>
        <v>0.5229085324732546</v>
      </c>
      <c r="N85" s="36">
        <f t="shared" si="6"/>
        <v>41.06611511570063</v>
      </c>
      <c r="O85" s="37">
        <f t="shared" si="7"/>
        <v>7639.999999999999</v>
      </c>
    </row>
    <row r="86" spans="1:15" ht="72" customHeight="1" thickBot="1">
      <c r="A86" s="27">
        <v>76</v>
      </c>
      <c r="B86" s="40" t="s">
        <v>100</v>
      </c>
      <c r="C86" s="40" t="s">
        <v>125</v>
      </c>
      <c r="D86" s="28" t="s">
        <v>21</v>
      </c>
      <c r="E86" s="30">
        <v>300</v>
      </c>
      <c r="F86" s="33">
        <v>1.1</v>
      </c>
      <c r="G86" s="33">
        <v>1.3</v>
      </c>
      <c r="H86" s="33">
        <v>1.2</v>
      </c>
      <c r="I86" s="11"/>
      <c r="J86" s="11"/>
      <c r="K86" s="7"/>
      <c r="L86" s="34">
        <f t="shared" si="4"/>
        <v>1.2000000000000002</v>
      </c>
      <c r="M86" s="35">
        <f t="shared" si="5"/>
        <v>0.09999999999999672</v>
      </c>
      <c r="N86" s="36">
        <f t="shared" si="6"/>
        <v>8.333333333333059</v>
      </c>
      <c r="O86" s="37">
        <f t="shared" si="7"/>
        <v>360.00000000000006</v>
      </c>
    </row>
    <row r="87" spans="1:15" ht="72" customHeight="1" thickBot="1">
      <c r="A87" s="27">
        <v>77</v>
      </c>
      <c r="B87" s="40" t="s">
        <v>101</v>
      </c>
      <c r="C87" s="40" t="s">
        <v>125</v>
      </c>
      <c r="D87" s="28" t="s">
        <v>21</v>
      </c>
      <c r="E87" s="30">
        <v>500</v>
      </c>
      <c r="F87" s="33">
        <v>0.85</v>
      </c>
      <c r="G87" s="33">
        <v>1.1</v>
      </c>
      <c r="H87" s="33">
        <v>0.98</v>
      </c>
      <c r="I87" s="11"/>
      <c r="J87" s="11"/>
      <c r="K87" s="7"/>
      <c r="L87" s="34">
        <f t="shared" si="4"/>
        <v>0.9766666666666667</v>
      </c>
      <c r="M87" s="35">
        <f t="shared" si="5"/>
        <v>0.12503332889007301</v>
      </c>
      <c r="N87" s="36">
        <f t="shared" si="6"/>
        <v>12.802047326628635</v>
      </c>
      <c r="O87" s="37">
        <f t="shared" si="7"/>
        <v>488.3333333333333</v>
      </c>
    </row>
    <row r="88" spans="1:15" ht="72" customHeight="1" thickBot="1">
      <c r="A88" s="27">
        <v>78</v>
      </c>
      <c r="B88" s="40" t="s">
        <v>102</v>
      </c>
      <c r="C88" s="40" t="s">
        <v>138</v>
      </c>
      <c r="D88" s="28" t="s">
        <v>21</v>
      </c>
      <c r="E88" s="30">
        <v>100</v>
      </c>
      <c r="F88" s="33">
        <v>11</v>
      </c>
      <c r="G88" s="33">
        <v>13</v>
      </c>
      <c r="H88" s="33">
        <v>14.9</v>
      </c>
      <c r="I88" s="11"/>
      <c r="J88" s="11"/>
      <c r="K88" s="7"/>
      <c r="L88" s="34">
        <f t="shared" si="4"/>
        <v>12.966666666666667</v>
      </c>
      <c r="M88" s="35">
        <f t="shared" si="5"/>
        <v>1.9502136635080194</v>
      </c>
      <c r="N88" s="36">
        <f t="shared" si="6"/>
        <v>15.040208201861333</v>
      </c>
      <c r="O88" s="37">
        <f t="shared" si="7"/>
        <v>1296.6666666666667</v>
      </c>
    </row>
    <row r="89" spans="1:15" ht="72" customHeight="1" thickBot="1">
      <c r="A89" s="27">
        <v>79</v>
      </c>
      <c r="B89" s="40" t="s">
        <v>103</v>
      </c>
      <c r="C89" s="40" t="s">
        <v>133</v>
      </c>
      <c r="D89" s="28" t="s">
        <v>21</v>
      </c>
      <c r="E89" s="30">
        <v>5000</v>
      </c>
      <c r="F89" s="33">
        <v>0.24</v>
      </c>
      <c r="G89" s="33">
        <v>0.3</v>
      </c>
      <c r="H89" s="33">
        <v>0.25</v>
      </c>
      <c r="I89" s="11"/>
      <c r="J89" s="11"/>
      <c r="K89" s="7"/>
      <c r="L89" s="34">
        <f t="shared" si="4"/>
        <v>0.26333333333333336</v>
      </c>
      <c r="M89" s="35">
        <f t="shared" si="5"/>
        <v>0.032145502536642924</v>
      </c>
      <c r="N89" s="36">
        <f t="shared" si="6"/>
        <v>12.207152862016299</v>
      </c>
      <c r="O89" s="37">
        <f t="shared" si="7"/>
        <v>1316.6666666666667</v>
      </c>
    </row>
    <row r="90" spans="1:15" ht="72" customHeight="1" thickBot="1">
      <c r="A90" s="27">
        <v>80</v>
      </c>
      <c r="B90" s="40" t="s">
        <v>104</v>
      </c>
      <c r="C90" s="40" t="s">
        <v>125</v>
      </c>
      <c r="D90" s="28" t="s">
        <v>21</v>
      </c>
      <c r="E90" s="30">
        <v>3000</v>
      </c>
      <c r="F90" s="33">
        <v>0.55</v>
      </c>
      <c r="G90" s="33">
        <v>0.6</v>
      </c>
      <c r="H90" s="33">
        <v>0.56</v>
      </c>
      <c r="I90" s="11"/>
      <c r="J90" s="11"/>
      <c r="K90" s="7"/>
      <c r="L90" s="34">
        <f t="shared" si="4"/>
        <v>0.57</v>
      </c>
      <c r="M90" s="35">
        <f t="shared" si="5"/>
        <v>0.026457513110648645</v>
      </c>
      <c r="N90" s="36">
        <f t="shared" si="6"/>
        <v>4.641668966780464</v>
      </c>
      <c r="O90" s="37">
        <f t="shared" si="7"/>
        <v>1709.9999999999998</v>
      </c>
    </row>
    <row r="91" spans="1:15" ht="72" customHeight="1" thickBot="1">
      <c r="A91" s="27">
        <v>81</v>
      </c>
      <c r="B91" s="40" t="s">
        <v>105</v>
      </c>
      <c r="C91" s="40" t="s">
        <v>116</v>
      </c>
      <c r="D91" s="28" t="s">
        <v>21</v>
      </c>
      <c r="E91" s="30">
        <v>800</v>
      </c>
      <c r="F91" s="33">
        <v>1.43</v>
      </c>
      <c r="G91" s="33">
        <v>1.5</v>
      </c>
      <c r="H91" s="33">
        <v>1.02</v>
      </c>
      <c r="I91" s="11"/>
      <c r="J91" s="11"/>
      <c r="K91" s="7"/>
      <c r="L91" s="34">
        <f t="shared" si="4"/>
        <v>1.3166666666666667</v>
      </c>
      <c r="M91" s="35">
        <f t="shared" si="5"/>
        <v>0.2592939130279261</v>
      </c>
      <c r="N91" s="36">
        <f t="shared" si="6"/>
        <v>19.69320858439945</v>
      </c>
      <c r="O91" s="37">
        <f t="shared" si="7"/>
        <v>1053.3333333333333</v>
      </c>
    </row>
    <row r="92" spans="1:15" ht="72" customHeight="1" thickBot="1">
      <c r="A92" s="27">
        <v>82</v>
      </c>
      <c r="B92" s="40" t="s">
        <v>106</v>
      </c>
      <c r="C92" s="40" t="s">
        <v>131</v>
      </c>
      <c r="D92" s="28" t="s">
        <v>21</v>
      </c>
      <c r="E92" s="30">
        <v>5000</v>
      </c>
      <c r="F92" s="33">
        <v>0.3</v>
      </c>
      <c r="G92" s="33">
        <v>0.36</v>
      </c>
      <c r="H92" s="33">
        <v>0.31</v>
      </c>
      <c r="I92" s="11"/>
      <c r="J92" s="11"/>
      <c r="K92" s="7"/>
      <c r="L92" s="34">
        <f t="shared" si="4"/>
        <v>0.3233333333333333</v>
      </c>
      <c r="M92" s="35">
        <f t="shared" si="5"/>
        <v>0.03214550253664314</v>
      </c>
      <c r="N92" s="36">
        <f t="shared" si="6"/>
        <v>9.941908001023652</v>
      </c>
      <c r="O92" s="37">
        <f t="shared" si="7"/>
        <v>1616.6666666666665</v>
      </c>
    </row>
    <row r="93" spans="1:15" ht="72" customHeight="1" thickBot="1">
      <c r="A93" s="27">
        <v>83</v>
      </c>
      <c r="B93" s="40" t="s">
        <v>107</v>
      </c>
      <c r="C93" s="40" t="s">
        <v>125</v>
      </c>
      <c r="D93" s="28" t="s">
        <v>21</v>
      </c>
      <c r="E93" s="30">
        <v>1000</v>
      </c>
      <c r="F93" s="33">
        <v>0.88</v>
      </c>
      <c r="G93" s="33">
        <v>1</v>
      </c>
      <c r="H93" s="33">
        <v>0.66</v>
      </c>
      <c r="I93" s="11"/>
      <c r="J93" s="11"/>
      <c r="K93" s="7"/>
      <c r="L93" s="34">
        <f t="shared" si="4"/>
        <v>0.8466666666666667</v>
      </c>
      <c r="M93" s="35">
        <f t="shared" si="5"/>
        <v>0.17243356208503433</v>
      </c>
      <c r="N93" s="36">
        <f t="shared" si="6"/>
        <v>20.366168750200906</v>
      </c>
      <c r="O93" s="37">
        <f t="shared" si="7"/>
        <v>846.6666666666666</v>
      </c>
    </row>
    <row r="94" spans="1:15" ht="72" customHeight="1" thickBot="1">
      <c r="A94" s="27">
        <v>84</v>
      </c>
      <c r="B94" s="40" t="s">
        <v>108</v>
      </c>
      <c r="C94" s="40" t="s">
        <v>134</v>
      </c>
      <c r="D94" s="28" t="s">
        <v>21</v>
      </c>
      <c r="E94" s="30">
        <v>2000</v>
      </c>
      <c r="F94" s="33">
        <v>1.1</v>
      </c>
      <c r="G94" s="33">
        <v>1.3</v>
      </c>
      <c r="H94" s="33">
        <v>0.7</v>
      </c>
      <c r="I94" s="11"/>
      <c r="J94" s="11"/>
      <c r="K94" s="7"/>
      <c r="L94" s="34">
        <f t="shared" si="4"/>
        <v>1.0333333333333334</v>
      </c>
      <c r="M94" s="35">
        <f t="shared" si="5"/>
        <v>0.3055050463303885</v>
      </c>
      <c r="N94" s="36">
        <f t="shared" si="6"/>
        <v>29.565004483585984</v>
      </c>
      <c r="O94" s="37">
        <f t="shared" si="7"/>
        <v>2066.666666666667</v>
      </c>
    </row>
    <row r="95" spans="1:15" ht="72" customHeight="1" thickBot="1">
      <c r="A95" s="27">
        <v>85</v>
      </c>
      <c r="B95" s="40" t="s">
        <v>109</v>
      </c>
      <c r="C95" s="40" t="s">
        <v>139</v>
      </c>
      <c r="D95" s="28" t="s">
        <v>21</v>
      </c>
      <c r="E95" s="30">
        <v>3000</v>
      </c>
      <c r="F95" s="33">
        <v>1.1</v>
      </c>
      <c r="G95" s="33">
        <v>1.3</v>
      </c>
      <c r="H95" s="33">
        <v>0.7</v>
      </c>
      <c r="I95" s="11"/>
      <c r="J95" s="11"/>
      <c r="K95" s="7"/>
      <c r="L95" s="34">
        <f t="shared" si="4"/>
        <v>1.0333333333333334</v>
      </c>
      <c r="M95" s="35">
        <f t="shared" si="5"/>
        <v>0.3055050463303885</v>
      </c>
      <c r="N95" s="36">
        <f t="shared" si="6"/>
        <v>29.565004483585984</v>
      </c>
      <c r="O95" s="37">
        <f t="shared" si="7"/>
        <v>3100.0000000000005</v>
      </c>
    </row>
    <row r="96" spans="1:15" ht="72" customHeight="1" thickBot="1">
      <c r="A96" s="27">
        <v>86</v>
      </c>
      <c r="B96" s="40" t="s">
        <v>110</v>
      </c>
      <c r="C96" s="40" t="s">
        <v>134</v>
      </c>
      <c r="D96" s="28" t="s">
        <v>21</v>
      </c>
      <c r="E96" s="30">
        <v>2000</v>
      </c>
      <c r="F96" s="33">
        <v>1.1</v>
      </c>
      <c r="G96" s="33">
        <v>1.3</v>
      </c>
      <c r="H96" s="33">
        <v>0.7</v>
      </c>
      <c r="I96" s="11"/>
      <c r="J96" s="11"/>
      <c r="K96" s="7"/>
      <c r="L96" s="34">
        <f t="shared" si="4"/>
        <v>1.0333333333333334</v>
      </c>
      <c r="M96" s="35">
        <f t="shared" si="5"/>
        <v>0.3055050463303885</v>
      </c>
      <c r="N96" s="36">
        <f t="shared" si="6"/>
        <v>29.565004483585984</v>
      </c>
      <c r="O96" s="37">
        <f t="shared" si="7"/>
        <v>2066.666666666667</v>
      </c>
    </row>
    <row r="97" spans="1:15" ht="72" customHeight="1" thickBot="1">
      <c r="A97" s="27">
        <v>87</v>
      </c>
      <c r="B97" s="40" t="s">
        <v>111</v>
      </c>
      <c r="C97" s="40" t="s">
        <v>125</v>
      </c>
      <c r="D97" s="28" t="s">
        <v>21</v>
      </c>
      <c r="E97" s="30">
        <v>2000</v>
      </c>
      <c r="F97" s="33">
        <v>0.55</v>
      </c>
      <c r="G97" s="33">
        <v>0.63</v>
      </c>
      <c r="H97" s="33">
        <v>0.59</v>
      </c>
      <c r="I97" s="11"/>
      <c r="J97" s="11"/>
      <c r="K97" s="7"/>
      <c r="L97" s="34">
        <f t="shared" si="4"/>
        <v>0.59</v>
      </c>
      <c r="M97" s="35">
        <f t="shared" si="5"/>
        <v>0.03999999999999918</v>
      </c>
      <c r="N97" s="36">
        <f t="shared" si="6"/>
        <v>6.779661016949014</v>
      </c>
      <c r="O97" s="37">
        <f t="shared" si="7"/>
        <v>1180</v>
      </c>
    </row>
    <row r="98" spans="1:15" ht="72" customHeight="1" thickBot="1">
      <c r="A98" s="27">
        <v>88</v>
      </c>
      <c r="B98" s="40" t="s">
        <v>112</v>
      </c>
      <c r="C98" s="40" t="s">
        <v>134</v>
      </c>
      <c r="D98" s="28" t="s">
        <v>21</v>
      </c>
      <c r="E98" s="30">
        <v>1000</v>
      </c>
      <c r="F98" s="33">
        <v>2.85</v>
      </c>
      <c r="G98" s="33">
        <v>3.5</v>
      </c>
      <c r="H98" s="33">
        <v>1.8</v>
      </c>
      <c r="I98" s="11"/>
      <c r="J98" s="11"/>
      <c r="K98" s="7"/>
      <c r="L98" s="34">
        <f t="shared" si="4"/>
        <v>2.716666666666667</v>
      </c>
      <c r="M98" s="35">
        <f t="shared" si="5"/>
        <v>0.8578072821638527</v>
      </c>
      <c r="N98" s="36">
        <f t="shared" si="6"/>
        <v>31.57572817781053</v>
      </c>
      <c r="O98" s="37">
        <f t="shared" si="7"/>
        <v>2716.666666666667</v>
      </c>
    </row>
    <row r="99" spans="1:15" ht="72" customHeight="1" thickBot="1">
      <c r="A99" s="27">
        <v>89</v>
      </c>
      <c r="B99" s="40" t="s">
        <v>113</v>
      </c>
      <c r="C99" s="40" t="s">
        <v>137</v>
      </c>
      <c r="D99" s="28" t="s">
        <v>21</v>
      </c>
      <c r="E99" s="30">
        <v>1000</v>
      </c>
      <c r="F99" s="33">
        <v>1.43</v>
      </c>
      <c r="G99" s="33">
        <v>1.7</v>
      </c>
      <c r="H99" s="33">
        <v>1.8</v>
      </c>
      <c r="I99" s="11"/>
      <c r="J99" s="11"/>
      <c r="K99" s="7"/>
      <c r="L99" s="34">
        <f t="shared" si="4"/>
        <v>1.6433333333333333</v>
      </c>
      <c r="M99" s="35">
        <f t="shared" si="5"/>
        <v>0.1913983629327417</v>
      </c>
      <c r="N99" s="36">
        <f t="shared" si="6"/>
        <v>11.646959204832152</v>
      </c>
      <c r="O99" s="37">
        <f t="shared" si="7"/>
        <v>1643.3333333333333</v>
      </c>
    </row>
    <row r="100" spans="1:15" ht="72" customHeight="1" thickBot="1">
      <c r="A100" s="27">
        <v>90</v>
      </c>
      <c r="B100" s="40" t="s">
        <v>114</v>
      </c>
      <c r="C100" s="40" t="s">
        <v>134</v>
      </c>
      <c r="D100" s="28" t="s">
        <v>21</v>
      </c>
      <c r="E100" s="30">
        <v>3000</v>
      </c>
      <c r="F100" s="33">
        <v>1.1</v>
      </c>
      <c r="G100" s="33">
        <v>1.3</v>
      </c>
      <c r="H100" s="33">
        <v>0.94</v>
      </c>
      <c r="I100" s="11"/>
      <c r="J100" s="11"/>
      <c r="K100" s="7"/>
      <c r="L100" s="34">
        <f t="shared" si="4"/>
        <v>1.1133333333333335</v>
      </c>
      <c r="M100" s="35">
        <f t="shared" si="5"/>
        <v>0.18036999011291568</v>
      </c>
      <c r="N100" s="36">
        <f t="shared" si="6"/>
        <v>16.200897315531346</v>
      </c>
      <c r="O100" s="37">
        <f t="shared" si="7"/>
        <v>3340.0000000000005</v>
      </c>
    </row>
    <row r="101" spans="1:15" ht="72" customHeight="1" thickBot="1">
      <c r="A101" s="27">
        <v>91</v>
      </c>
      <c r="B101" s="40" t="s">
        <v>20</v>
      </c>
      <c r="C101" s="40" t="s">
        <v>120</v>
      </c>
      <c r="D101" s="28" t="s">
        <v>21</v>
      </c>
      <c r="E101" s="30">
        <v>15</v>
      </c>
      <c r="F101" s="33">
        <v>415</v>
      </c>
      <c r="G101" s="33">
        <v>480</v>
      </c>
      <c r="H101" s="33">
        <v>367</v>
      </c>
      <c r="I101" s="11"/>
      <c r="J101" s="11"/>
      <c r="K101" s="7"/>
      <c r="L101" s="34">
        <f t="shared" si="4"/>
        <v>420.6666666666667</v>
      </c>
      <c r="M101" s="35">
        <f t="shared" si="5"/>
        <v>56.712726378947025</v>
      </c>
      <c r="N101" s="36">
        <f t="shared" si="6"/>
        <v>13.481630676453332</v>
      </c>
      <c r="O101" s="37">
        <f t="shared" si="7"/>
        <v>6310</v>
      </c>
    </row>
    <row r="102" spans="1:15" ht="22.5" customHeight="1">
      <c r="A102" s="49" t="s">
        <v>1</v>
      </c>
      <c r="B102" s="47"/>
      <c r="C102" s="47"/>
      <c r="D102" s="26"/>
      <c r="E102" s="26"/>
      <c r="F102" s="14"/>
      <c r="G102" s="14"/>
      <c r="H102" s="14"/>
      <c r="I102" s="14"/>
      <c r="J102" s="14"/>
      <c r="K102" s="14"/>
      <c r="L102" s="14"/>
      <c r="M102" s="14"/>
      <c r="N102" s="15"/>
      <c r="O102" s="38">
        <f>SUM(O11:O101)</f>
        <v>656015.0666666669</v>
      </c>
    </row>
    <row r="103" spans="1:11" ht="18.75">
      <c r="A103" s="2"/>
      <c r="B103" s="2"/>
      <c r="C103" s="2"/>
      <c r="D103" s="3"/>
      <c r="E103" s="3"/>
      <c r="F103" s="3"/>
      <c r="G103" s="3"/>
      <c r="H103" s="3"/>
      <c r="I103" s="3"/>
      <c r="J103" s="3"/>
      <c r="K103" s="3"/>
    </row>
    <row r="104" s="50" customFormat="1" ht="166.5" customHeight="1">
      <c r="A104" s="50" t="s">
        <v>141</v>
      </c>
    </row>
    <row r="116" spans="3:11" ht="15.75">
      <c r="C116" s="1" t="s">
        <v>0</v>
      </c>
      <c r="D116" s="4"/>
      <c r="F116" s="4"/>
      <c r="G116" s="4"/>
      <c r="H116" s="4"/>
      <c r="I116" s="4"/>
      <c r="J116" s="4"/>
      <c r="K116" s="4"/>
    </row>
  </sheetData>
  <sheetProtection/>
  <mergeCells count="15">
    <mergeCell ref="A102:C102"/>
    <mergeCell ref="A104:IV104"/>
    <mergeCell ref="A7:K7"/>
    <mergeCell ref="A5:K5"/>
    <mergeCell ref="A6:K6"/>
    <mergeCell ref="A4:O4"/>
    <mergeCell ref="L1:O1"/>
    <mergeCell ref="A2:O2"/>
    <mergeCell ref="A9:A10"/>
    <mergeCell ref="C9:C10"/>
    <mergeCell ref="D9:D10"/>
    <mergeCell ref="A8:K8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2020-03-30T12:17:21Z</cp:lastPrinted>
  <dcterms:created xsi:type="dcterms:W3CDTF">2011-05-04T10:33:42Z</dcterms:created>
  <dcterms:modified xsi:type="dcterms:W3CDTF">2020-03-30T12:17:25Z</dcterms:modified>
  <cp:category/>
  <cp:version/>
  <cp:contentType/>
  <cp:contentStatus/>
</cp:coreProperties>
</file>