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Общее'!$A$1:$O$18</definedName>
  </definedNames>
  <calcPr fullCalcOnLoad="1"/>
</workbook>
</file>

<file path=xl/sharedStrings.xml><?xml version="1.0" encoding="utf-8"?>
<sst xmlns="http://schemas.openxmlformats.org/spreadsheetml/2006/main" count="42" uniqueCount="33">
  <si>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</si>
  <si>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</si>
  <si>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</si>
  <si>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</si>
  <si>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</si>
  <si>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</si>
  <si>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</si>
  <si>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</si>
  <si>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</si>
  <si>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</si>
  <si>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</si>
  <si>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</si>
  <si>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</si>
  <si>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</si>
  <si>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</si>
  <si>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</si>
  <si>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</si>
  <si>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</si>
  <si>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</si>
  <si>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 xml:space="preserve">УТВЕРЖДАЮ
 Главный врач
ЧУЗ "РЖД-МЕДИЦИНА" г.Новороссийск
_ __________________________ М. В. Бакланов
«____» _________________2019 год
</t>
  </si>
  <si>
    <t xml:space="preserve">Работник контрактной службы/контрактный"
управляющий:                                                    ________________________Т.А. Просянова
                                                                           (подпись)                     (инициалы, фамилия)    
    "__" ______________ 20__ г.
</t>
  </si>
  <si>
    <t>Основные характеристики закупаемого товара, работ, услуг (ФОРМАТ)</t>
  </si>
  <si>
    <t>наб.</t>
  </si>
  <si>
    <t>Реагенты для лаборатории</t>
  </si>
  <si>
    <t>Дата подготовки обоснования начальной (максимальной) цены контракта 20.01.2020 г.</t>
  </si>
  <si>
    <t xml:space="preserve">Источник цены № 1 Коммерческое предложение Исх. № б/н от 20.01.2020 г., Вход № б/н от 20.01.2020  г.
</t>
  </si>
  <si>
    <t xml:space="preserve">Источник цены № 2 Коммерческое предложение Исх. № б/н от 20.01.2020  г., Вход № б/н от 20.01.2020  г.
</t>
  </si>
  <si>
    <t xml:space="preserve">Источник цены № 3 Коммерческое предложение Исх. № б/н от 20.01.2020  г., Вход № б/н от 20.01.2020  г.
</t>
  </si>
  <si>
    <r>
      <t xml:space="preserve"> Реагенты для клинической биохимии «Субстраты, метаболиты» в наборах и отдельных упаковках:  Гликозилированный гемоглобин (HbA 1c/Hb) HA 3830 </t>
    </r>
    <r>
      <rPr>
        <b/>
        <sz val="13"/>
        <rFont val="Arial"/>
        <family val="2"/>
      </rPr>
      <t>Randox</t>
    </r>
  </si>
  <si>
    <r>
      <t xml:space="preserve">Реагенты для клинической биохимии «Электролиты и газы крови» в наборах и отдельных упаковках: Железо (IRON) Si 7967 </t>
    </r>
    <r>
      <rPr>
        <b/>
        <sz val="13"/>
        <rFont val="Arial"/>
        <family val="2"/>
      </rPr>
      <t>Randox</t>
    </r>
  </si>
  <si>
    <r>
      <t xml:space="preserve">Реагенты для клинической биохимии «Электролиты и газы крови» в наборах и отдельных упаковках: Общая железосвязывающая способность  TI 3858 </t>
    </r>
    <r>
      <rPr>
        <b/>
        <sz val="13"/>
        <rFont val="Arial"/>
        <family val="2"/>
      </rPr>
      <t>Randox</t>
    </r>
  </si>
  <si>
    <r>
      <t xml:space="preserve">Реагенты для клинической биохимии «Электролиты и газы крови» в наборах и отдельных упаковках: Кальций (CALCIUM)  СA 3871 </t>
    </r>
    <r>
      <rPr>
        <b/>
        <sz val="13"/>
        <rFont val="Arial"/>
        <family val="2"/>
      </rPr>
      <t>Randox</t>
    </r>
  </si>
  <si>
    <r>
      <t xml:space="preserve">Реагенты для клинической биохимии «Электролиты и газы крови» в наборах и отдельных упаковках: Магний (Magnesium)   MG 531 (XYLIDYL BLUE) </t>
    </r>
    <r>
      <rPr>
        <b/>
        <sz val="13"/>
        <rFont val="Arial"/>
        <family val="2"/>
      </rPr>
      <t>Randox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</si>
</sst>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8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right" wrapText="1"/>
    </xf>
    <xf numFmtId="0" fontId="10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right" wrapText="1"/>
    </xf>
    <xf numFmtId="0" fontId="11" fillId="0" borderId="23" xfId="0" applyFont="1" applyBorder="1" applyAlignment="1">
      <alignment vertical="top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84" zoomScaleSheetLayoutView="84" zoomScalePageLayoutView="0" workbookViewId="0" topLeftCell="C11">
      <selection activeCell="E15" sqref="E15"/>
    </sheetView>
  </sheetViews>
  <sheetFormatPr defaultColWidth="9.00390625" defaultRowHeight="12.75"/>
  <cols>
    <col min="1" max="1" width="8.625" style="5" customWidth="1"/>
    <col min="2" max="2" width="65.00390625" style="5" customWidth="1"/>
    <col min="3" max="3" width="72.75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21" t="s">
        <v>19</v>
      </c>
      <c r="M1" s="21"/>
      <c r="N1" s="21"/>
      <c r="O1" s="21"/>
    </row>
    <row r="2" spans="1:15" ht="33" customHeight="1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6" t="s">
        <v>23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6"/>
      <c r="M5" s="6"/>
      <c r="N5" s="6"/>
      <c r="O5" s="6"/>
    </row>
    <row r="6" spans="1:15" ht="21" customHeight="1">
      <c r="A6" s="45" t="s">
        <v>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6"/>
      <c r="M6" s="6"/>
      <c r="N6" s="6"/>
      <c r="O6" s="6"/>
    </row>
    <row r="7" spans="1:15" ht="41.25" customHeight="1">
      <c r="A7" s="43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6"/>
      <c r="M7" s="6"/>
      <c r="N7" s="6"/>
      <c r="O7" s="6"/>
    </row>
    <row r="8" spans="1:11" ht="42" customHeight="1">
      <c r="A8" s="41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5" ht="127.5" customHeight="1">
      <c r="A9" s="48" t="s">
        <v>5</v>
      </c>
      <c r="B9" s="25" t="s">
        <v>15</v>
      </c>
      <c r="C9" s="48" t="s">
        <v>21</v>
      </c>
      <c r="D9" s="48" t="s">
        <v>6</v>
      </c>
      <c r="E9" s="24" t="s">
        <v>18</v>
      </c>
      <c r="F9" s="26"/>
      <c r="G9" s="26"/>
      <c r="H9" s="26"/>
      <c r="I9" s="26"/>
      <c r="J9" s="26"/>
      <c r="K9" s="27"/>
      <c r="L9" s="28" t="s">
        <v>7</v>
      </c>
      <c r="M9" s="29"/>
      <c r="N9" s="30"/>
      <c r="O9" s="7" t="s">
        <v>8</v>
      </c>
    </row>
    <row r="10" spans="1:15" ht="327" customHeight="1" thickBot="1">
      <c r="A10" s="49"/>
      <c r="B10" s="31"/>
      <c r="C10" s="49"/>
      <c r="D10" s="49"/>
      <c r="E10" s="22"/>
      <c r="F10" s="23" t="s">
        <v>25</v>
      </c>
      <c r="G10" s="23" t="s">
        <v>26</v>
      </c>
      <c r="H10" s="23" t="s">
        <v>27</v>
      </c>
      <c r="I10" s="12" t="s">
        <v>16</v>
      </c>
      <c r="J10" s="12" t="s">
        <v>17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74.25" customHeight="1" thickBot="1">
      <c r="A11" s="34">
        <v>1</v>
      </c>
      <c r="B11" s="39" t="s">
        <v>28</v>
      </c>
      <c r="C11" s="39" t="s">
        <v>28</v>
      </c>
      <c r="D11" s="35" t="s">
        <v>22</v>
      </c>
      <c r="E11" s="36">
        <v>8</v>
      </c>
      <c r="F11" s="32">
        <v>126426.3</v>
      </c>
      <c r="G11" s="32">
        <v>120406</v>
      </c>
      <c r="H11" s="32">
        <v>124018.18</v>
      </c>
      <c r="I11" s="12"/>
      <c r="J11" s="12"/>
      <c r="K11" s="8"/>
      <c r="L11" s="15">
        <f>(F11+G11+H11)/3</f>
        <v>123616.82666666666</v>
      </c>
      <c r="M11" s="16">
        <f>STDEV(F11:J11)</f>
        <v>3030.1512167113437</v>
      </c>
      <c r="N11" s="17">
        <f>M11/L11*100</f>
        <v>2.4512449465169985</v>
      </c>
      <c r="O11" s="18">
        <f>L11*E11</f>
        <v>988934.6133333333</v>
      </c>
    </row>
    <row r="12" spans="1:15" ht="74.25" customHeight="1" thickBot="1">
      <c r="A12" s="34">
        <v>2</v>
      </c>
      <c r="B12" s="39" t="s">
        <v>29</v>
      </c>
      <c r="C12" s="39" t="s">
        <v>29</v>
      </c>
      <c r="D12" s="35" t="s">
        <v>22</v>
      </c>
      <c r="E12" s="38">
        <v>2</v>
      </c>
      <c r="F12" s="32">
        <v>21421</v>
      </c>
      <c r="G12" s="32">
        <v>20400.95</v>
      </c>
      <c r="H12" s="32">
        <v>21012.98</v>
      </c>
      <c r="I12" s="12"/>
      <c r="J12" s="12"/>
      <c r="K12" s="8"/>
      <c r="L12" s="15">
        <f>(F12+G12+H12)/3</f>
        <v>20944.976666666666</v>
      </c>
      <c r="M12" s="16">
        <f>STDEV(F12:J12)</f>
        <v>513.4139077133688</v>
      </c>
      <c r="N12" s="17">
        <f>M12/L12*100</f>
        <v>2.451250798146996</v>
      </c>
      <c r="O12" s="18">
        <f>L12*E12</f>
        <v>41889.95333333333</v>
      </c>
    </row>
    <row r="13" spans="1:15" ht="74.25" customHeight="1" thickBot="1">
      <c r="A13" s="34">
        <v>3</v>
      </c>
      <c r="B13" s="39" t="s">
        <v>30</v>
      </c>
      <c r="C13" s="39" t="s">
        <v>30</v>
      </c>
      <c r="D13" s="35" t="s">
        <v>22</v>
      </c>
      <c r="E13" s="38">
        <v>2</v>
      </c>
      <c r="F13" s="32">
        <v>62312.25</v>
      </c>
      <c r="G13" s="32">
        <v>59345</v>
      </c>
      <c r="H13" s="32">
        <v>61125.35</v>
      </c>
      <c r="I13" s="12"/>
      <c r="J13" s="12"/>
      <c r="K13" s="8"/>
      <c r="L13" s="15">
        <f>(F13+G13+H13)/3</f>
        <v>60927.53333333333</v>
      </c>
      <c r="M13" s="16">
        <f>STDEV(F13:J13)</f>
        <v>1493.483081870267</v>
      </c>
      <c r="N13" s="17">
        <f>M13/L13*100</f>
        <v>2.451244946516135</v>
      </c>
      <c r="O13" s="18">
        <f>L13*E13</f>
        <v>121855.06666666667</v>
      </c>
    </row>
    <row r="14" spans="1:15" ht="74.25" customHeight="1" thickBot="1">
      <c r="A14" s="34">
        <v>4</v>
      </c>
      <c r="B14" s="39" t="s">
        <v>31</v>
      </c>
      <c r="C14" s="39" t="s">
        <v>31</v>
      </c>
      <c r="D14" s="35" t="s">
        <v>22</v>
      </c>
      <c r="E14" s="38">
        <v>2</v>
      </c>
      <c r="F14" s="32">
        <v>18973.5</v>
      </c>
      <c r="G14" s="32">
        <v>18070</v>
      </c>
      <c r="H14" s="32">
        <v>18612.1</v>
      </c>
      <c r="I14" s="12"/>
      <c r="J14" s="12"/>
      <c r="K14" s="8"/>
      <c r="L14" s="15">
        <f>(F14+G14+H14)/3</f>
        <v>18551.866666666665</v>
      </c>
      <c r="M14" s="16">
        <f>STDEV(F14:J14)</f>
        <v>454.7516941511642</v>
      </c>
      <c r="N14" s="17">
        <f>M14/L14*100</f>
        <v>2.4512449465165997</v>
      </c>
      <c r="O14" s="18">
        <f>L14*E14</f>
        <v>37103.73333333333</v>
      </c>
    </row>
    <row r="15" spans="1:15" ht="74.25" customHeight="1" thickBot="1">
      <c r="A15" s="34">
        <v>5</v>
      </c>
      <c r="B15" s="39" t="s">
        <v>32</v>
      </c>
      <c r="C15" s="39" t="s">
        <v>32</v>
      </c>
      <c r="D15" s="37" t="s">
        <v>22</v>
      </c>
      <c r="E15" s="38">
        <v>4</v>
      </c>
      <c r="F15" s="32">
        <v>11466</v>
      </c>
      <c r="G15" s="32">
        <v>10920</v>
      </c>
      <c r="H15" s="32">
        <v>11247.6</v>
      </c>
      <c r="I15" s="12"/>
      <c r="J15" s="12"/>
      <c r="K15" s="8"/>
      <c r="L15" s="15">
        <f>(F15+G15+H15)/3</f>
        <v>11211.199999999999</v>
      </c>
      <c r="M15" s="16">
        <f>STDEV(F15:J15)</f>
        <v>274.81397344390734</v>
      </c>
      <c r="N15" s="17">
        <f>M15/L15*100</f>
        <v>2.4512449465169417</v>
      </c>
      <c r="O15" s="18">
        <f>L15*E15</f>
        <v>44844.799999999996</v>
      </c>
    </row>
    <row r="16" spans="1:15" ht="22.5" customHeight="1">
      <c r="A16" s="40" t="s">
        <v>1</v>
      </c>
      <c r="B16" s="41"/>
      <c r="C16" s="41"/>
      <c r="D16" s="33"/>
      <c r="E16" s="33"/>
      <c r="F16" s="19"/>
      <c r="G16" s="19"/>
      <c r="H16" s="19"/>
      <c r="I16" s="19"/>
      <c r="J16" s="19"/>
      <c r="K16" s="19"/>
      <c r="L16" s="19"/>
      <c r="M16" s="19"/>
      <c r="N16" s="20"/>
      <c r="O16" s="4">
        <f>SUM(O11:O15)</f>
        <v>1234628.1666666667</v>
      </c>
    </row>
    <row r="17" spans="1:11" ht="18.75">
      <c r="A17" s="2"/>
      <c r="B17" s="2"/>
      <c r="C17" s="2"/>
      <c r="D17" s="3"/>
      <c r="E17" s="3"/>
      <c r="F17" s="3"/>
      <c r="G17" s="3"/>
      <c r="H17" s="3"/>
      <c r="I17" s="3"/>
      <c r="J17" s="3"/>
      <c r="K17" s="3"/>
    </row>
    <row r="18" s="42" customFormat="1" ht="166.5" customHeight="1">
      <c r="A18" s="42" t="s">
        <v>20</v>
      </c>
    </row>
    <row r="30" spans="3:11" ht="15.75">
      <c r="C30" s="1" t="s">
        <v>0</v>
      </c>
      <c r="D30" s="5"/>
      <c r="F30" s="5"/>
      <c r="G30" s="5"/>
      <c r="H30" s="5"/>
      <c r="I30" s="5"/>
      <c r="J30" s="5"/>
      <c r="K30" s="5"/>
    </row>
  </sheetData>
  <sheetProtection/>
  <mergeCells count="14">
    <mergeCell ref="A2:O2"/>
    <mergeCell ref="A9:A10"/>
    <mergeCell ref="A7:K7"/>
    <mergeCell ref="C9:C10"/>
    <mergeCell ref="D9:D10"/>
    <mergeCell ref="A8:K8"/>
    <mergeCell ref="A5:K5"/>
    <mergeCell ref="A16:C16"/>
    <mergeCell ref="A18:IV18"/>
    <mergeCell ref="A6:K6"/>
    <mergeCell ref="A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2020-02-17T13:14:37Z</dcterms:modified>
  <cp:category/>
  <cp:version/>
  <cp:contentType/>
  <cp:contentStatus/>
</cp:coreProperties>
</file>