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OLE_LINK1" localSheetId="0">'Приложение 7 Общее'!#REF!</definedName>
    <definedName name="_xlnm.Print_Area" localSheetId="0">'Приложение 7 Общее'!$A$1:$S$53</definedName>
  </definedNames>
  <calcPr fullCalcOnLoad="1"/>
</workbook>
</file>

<file path=xl/sharedStrings.xml><?xml version="1.0" encoding="utf-8"?>
<sst xmlns="http://schemas.openxmlformats.org/spreadsheetml/2006/main" count="198" uniqueCount="114">
  <si>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</si>
  <si>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</si>
  <si>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</si>
  <si>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</si>
  <si>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</si>
  <si>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</si>
  <si>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</si>
  <si>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</si>
  <si>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</si>
  <si>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</si>
  <si>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</si>
  <si>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</si>
  <si>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</si>
  <si>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</si>
  <si>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</si>
  <si>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</si>
  <si>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</si>
  <si>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</si>
  <si>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</si>
  <si>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Метод: иммуноферментное определение суммарных антител к Treponema pallidum.
Исследуемый материал: сыворотка, плазма крови и ликвора человека.
Набор рассчитан на проведение 96 определений (включая контроли).                               Обеспечение отсутствия перекрестной реактивности антитела к Borrelia burgdorferi, Trichomonas vaginalis, Herpes Simplex Virus, Chlamydia trachomatis и ревматоидного фактора - соответствие.
Количество анализируемого образца не более 10 мкл.
Наличие цветовой кодировки компонентов набора.
Наличие цветовой индикации внесения образцов и реагентов.
Все реагенты жидкие, готовые к применению, не требуют дополнительных разведений, кроме концентрированного раствора для промывки лунок.
Одностадийный вариант "сэндвича".
Общее количество циклов промывки - не более одного. Количество промывок в одном цикле не более 8.
Наличие не менее двух режимов основной инкубации: не более 30 мин при +37⁰С с шейкированием или не более 30 мин при +37⁰С без шейкирования Коньюгат, наличие.
Отрицательная контрольная проба, наличие.
Положительная контрольная проба, наличие.
Концентрированный раствор для промывки лунок - наличие.
Тетраметилбензидин готовый однокомпонентный раствор - наличие.
СТОП-реагент - готовый, наличие.</t>
  </si>
  <si>
    <t>Набор реагентов для определения антистрептолизина (О) в сыворотке крови методом латекс-агглютинации, не менее 250 опр.</t>
  </si>
  <si>
    <t>Набор реагентов для количественного иммуноферментного определения тиреотропного гормона ТТГ в сыворотке крови человека
Время внесения калибровочных проб, контрольной сыворотки и исследуемых образцов не менее 15 мин.
Метод анализа - одностадийный «сэндвич»
Количество анализируемой сыворотки не менее 50 мкл
Термостатируемое шейкирование + 37 для обеспечения точности результатов.
Продолжительность основной инкубации (без ТМБ) не более 60 мин.
Диапазон определения концентраций не уже 0-15 мкМЕ/мл, чувств. не более 0,05 мкМЕ/мл
Буфер для разведения образцов
Все реагенты жидкие, готовые к применению не требующие дополнительных разведений, кроме концентрата промывочного буфера
Промывочный буфер при разведени не должен образовывать кристаллы
Стоп-реагент - соляная кислота</t>
  </si>
  <si>
    <t>Раствор бриллиантового крезилового синего для окраски ретикулоцитов в крови объем не менее 50 мл.</t>
  </si>
  <si>
    <t xml:space="preserve">Содержит полные (IgM) анти-D антитела. Определяет D антиген в реакции прямой агглютинации на стекле, в пробирочном тесте, в автоматизированных системах и т.д. Форма выпуска: в жидкой форме во флаконах объемом не менее 10 мл. </t>
  </si>
  <si>
    <t xml:space="preserve"> - </t>
  </si>
  <si>
    <t>Поставка реагентов для лаборатории</t>
  </si>
  <si>
    <t>Общее кол-во</t>
  </si>
  <si>
    <t>наб</t>
  </si>
  <si>
    <t>Люис – тест “ Диагностические системы” ком. № 2 L-332</t>
  </si>
  <si>
    <t>Тест эритроциты  ID-DiaCell   О-А-В 5% 3 фл. по 10 мл для методов определения группы крови на плоскости ( в термоконтейнере)</t>
  </si>
  <si>
    <t>Эритротест цоликлон анти А   ООО «Гематолог»</t>
  </si>
  <si>
    <t>Эритротест цоликлон анти В    ООО «Гематолог»</t>
  </si>
  <si>
    <t>Эритротест цоликлон анти Д Супер  ООО «Гематолог»</t>
  </si>
  <si>
    <t>Краситель Азур-эозин по Романовскому “ Минимед-Р”</t>
  </si>
  <si>
    <t>л</t>
  </si>
  <si>
    <t>фл.</t>
  </si>
  <si>
    <t>Набор реагентов «Раствор бриллиантового крезилового синего для окраски ретикулоцитов в крови»</t>
  </si>
  <si>
    <t>фл</t>
  </si>
  <si>
    <t>Щелочной раствор ( Waching solution alkalin )</t>
  </si>
  <si>
    <t>наб.</t>
  </si>
  <si>
    <t>Калибратор 1 РМ. Э00. 0034 (К ,Na,Ca, pH, Cl )1000мл  для анализатора  АЭК-01</t>
  </si>
  <si>
    <t>Раствор солевого мостика (1000мл)РМ. Э00. 0033        для анализатора  АЭК-01</t>
  </si>
  <si>
    <t>Кондиционер  (100мл)   РМ. ЭОК. 0001</t>
  </si>
  <si>
    <t xml:space="preserve">Набор реагентов для иммуноферментного выявления специфических антител к Treponema pallidum в сыворотке (плазме) крови . ООО «ХЕМА» .  Сифилис суммарные антитела- ИФА  </t>
  </si>
  <si>
    <t xml:space="preserve">Раствор  липидов: кардиолипина,  лецитина,  холестерина; холинхлорида. Набор рассчитан на проведение не менее 1000 определений. Возможно качественное и/или полуколичественное исследование. Количество исследуемого образца не менее 90 мкл. Исследование сывороток, в том числе, хранение которых, с момента забора крови и их получения, осуществлялось при температуре от 2 ºС до 8 ºС, не менее 5 суток. Стабильность рабочей суспензии КА более 6 дней. Срок хранения реагентов набора после вскрытия упаковки: до конца срока годности. Время анализа не более 10 минут. Срок годности не менее 18 месяцев. Дополнительно набор должен быть укомплектован пластмассовыми пипетками (капельницами) для дозирования КА. Доставка - «холодовая цепь» от производителя до потребителя, с предоставлением на момент поставки сведений, подтверждающих порядок выполнения условия.  Возможность транспортирования при температуре  до 25ºС не менее 10 сут. </t>
  </si>
  <si>
    <t>Набор ID-DiaCell для скрининга антиэритроцитарных антител методом конглютинации с желатином или методом с применением полиглюкина. Представляют собой 5% взвесь эритроцитов крови человека. Эритроциты, входящие в набор, подобраны таким образом, чтобы в панели присутствовали все наиболее клинически значимые антигены, позволяя выявлять соответствующие антиэритроцитарные антитела</t>
  </si>
  <si>
    <t xml:space="preserve">Набор реагентов качественного определения антител (IgG и IgM) к вирусу гепатита С (ВГС) в сыворотке и плазме крови человека.
Набор не менее 8х12 стрипов,  разламывающихся на лунки, в рамке (с рекомбинантными антигенами ВГС (core, NS3, NS4 и NS5).
Объем набора не менее 192 определения
Объем пробы не более 40 мкл.
Основная инкубация не более – 30 мин (+37 °С) + 30 (+37 °С)  при шейкировании
Диагностическая чувствительность не менее 100 %
Все реагенты должны быть жидкими и готовыми к использованию.
Общее количество промывок не более 8.
</t>
  </si>
  <si>
    <t xml:space="preserve">Набор реагентов для качественного и количественного иммуноферментного определения поверхностного антигена вируса гепатита В в сыворотке и плазме крови человека.
Набор не менее 8х12 стрипов, разламывающихся на лунки, в рамке
Объем набора не менее 192 определений.
Объем пробы не более 100 мкл.
Основная инкубация не более 30 мин (+37 °С) + 30 (+37 °С)
Аналитическая чувствительность не более 0,05 МЕ/мл
Диагностическая чувствительность не менее 100 %
Диагностическая специфичность не менее 99,5 %
Диапазон определяемых концентраций не уже 0–5 МЕ/мл.
Калибровочные пробы находятся в жидком виде и готовы к использованию.
Все реагенты должны быть жидкими и готовыми к использованию.
Общее количество промывок не более 5.
</t>
  </si>
  <si>
    <t xml:space="preserve">Цоликлон анти-А. Титр в реакции агглютинации на плоскости с эритроцитами группы А (II) не менее – 1:32. Реагент включает два моноклональных антитела с различной активностью в отношении слабых и сильных форм антигена.
2ух серий: серии F Цоликлонов анти-А, содержащих антитела, продуцируемые гибридомой А-90/16 + А-911/3D10 и серии R Цоликлонов анти-А, содержащих антитела, продуцируемые гибридомой А-90/16 + А-86/3. Упаковка: 10 ампул по 10 мл.
</t>
  </si>
  <si>
    <t>Раствор для окраски образцов цельной крови человека, представляет собой глицерино-металольный раствор содержащий 5% смесь азур-эозина по романовскому и азура П.</t>
  </si>
  <si>
    <t>Гематоксилин Майера. Краситель для цитологии .Диахим – ЦитоСтейн – ГМ.  «Абрис»</t>
  </si>
  <si>
    <t>Предназначен для окраски форменных элементов крови, объем флакона не менее 1 литра</t>
  </si>
  <si>
    <t>Щелочной промывающий раствор для биохимических автоматических анализаторов. Состав: неионогенные ПАВ, металл-герметик, водный растворитель, вода. Фасовка: 500 мл</t>
  </si>
  <si>
    <t>Набор реагентов для определения содержания мочевины в сыворотке крови и моче человека. Метод: Уреазный глутаматдегидрогеназный, ферментативный УФ тест, кинетический. Длина волны 340 нм. Линейность в диапазоне от не более 2 до не менее 300 мг/дл (не более 0,3 – не менее 50 ммоль/л). Чувствительность: не более 2,0 мг/дл (не более 0,3 ммоль). Жидкие стабильные готовые к использованию реагенты и стандарт. Стабильность: После вскрытия Реагент 1 и Реагент 2 стабильны в течение срока, указанного на этикетке, при температуре от +2°С до +8°С. Рабочий реагент стабилен в течение не менее 4 недель при температуре от +2°С до +8°С. Фасовка: не менее 510 мл.</t>
  </si>
  <si>
    <t>РМ.Э00.0032 Калибратор 1 (К, Na, Cl, Li),  Данный раствор предназначен для калибровки Анализатора АЭК-01в составе с ионоселективными электродами K+, Na+, CL-,Li+. Раствор не предназначен для применения в качестве контрольного раствора, а также для применения в качестве калибратора в других анализаторах. Раствор представляет из себя прозрачную жидкость без цвета и запаха. Раствор поставляется в ПЭТ таре емкостью 1000мл. Способ применения раствора указан в руководстве по эксплуатации Анализатора АЭК-01. Условия хранения : при температуре 10 – 20ºС, в темноте.</t>
  </si>
  <si>
    <t xml:space="preserve">Калибратор 2 РМ. Э00. 0013 (К , Na, Ca, pH, Cl )1000мл    для анализатора  АЭК-01     </t>
  </si>
  <si>
    <t>РМ.Э00.0008 Калибратор 2 (К, Na, Cl, Li), Предназначен для калибровки Анализатора АЭК-01в составе с ионоселективными электродами K+, Na+, CL-,Li+. Раствор не предназначен для применения в качестве контрольного раствора, а также для применения в качестве калибратора в других анализаторах. Раствор представляет из себя прозрачную жидкость без цвета и запаха. Раствор поставляется в ПЭТ таре емкостью 100мл. Способ применения раствора указан в руководстве по эксплуатации Анализатора АЭК-01.Условия хранения : при температуре 10 – 20ºС, в темноте.</t>
  </si>
  <si>
    <t>Очистительный раствор  (100мл) РМ. ЭГК. 0002  для анализатора  АЭК-01</t>
  </si>
  <si>
    <t>РМ ЭГК.002 Очистительный раствор. Данный раствор предназначен для очистки Анализатора АЭК-01. Раствор представляет из себя прозрачную жидкость без цвета и запаха. Раствор поставляется в ПЭТ таре емкостью 100мл. Способ применения раствора указан в руководстве по эксплуатации Анализатора АЭК-01. Условия хранения : при температуре 10 – 20ºС, в темноте.</t>
  </si>
  <si>
    <t>РМ.Э00.0033 Раствор солевого мостикаПредназначен для использования в качестве раствора солевого мостика в анализаторе АЭК-01. Раствор не предназначен для применения в качестве контрольного раствора, а также для применения в качестве калибратора. Представляет из себя прозрачную жидкость со слабым запахом хлора. Поставляется в ПЭТ таре емкостью 1000мл. Способ применения раствора указан в Руководстве по эксплуатации анализатора АЭК-01.Условия хранения : при температуре 10 – 20ºС, в темноте.</t>
  </si>
  <si>
    <t>РМ ЭГК.001 Кондиционер.  Предназначен для периодического кондиционирования электродов Na+ и pH в анализаторе АЭК-01. Представляет из себя прозрачную жидкость без цвета и запаха. Раствор поставляется в ПЭТ таре емкостью 100мл. Способ применения раствора указан в руководстве по эксплуатации Анализатора АЭК-01. Условия хранения : при температуре 10 – 20ºС, в темноте.</t>
  </si>
  <si>
    <t xml:space="preserve">Реагенты диагностические для биохимических исследований in vitro Магний (Magnesium XL FS) 125 мл 14610 99 10 021        Метод: колориметрический тест с ксилидиновым синим по конечной точке. Длина  волны 520 (500-550) нм, Hg 546 нм; Длина  волны 628 (570-650) нм, Hg 623 нм. Стабильность: жидкий, готовый; R1 во вскрытых и невскрытых флаконах стабилен в течение срока, указанного на этикетке при температуре от +2°С до +8°С. Фасовка: R1 не менее 5 х 25 мл, стандарт не менее 1 х 3 мл  </t>
  </si>
  <si>
    <t>Набор реагентов для количественного определения содержания креатинина кинетическим методом в сыворотке крови и моче (КРЕАТИНИН ДДС) 100 мл 10 101. Метод: Реакция Яффе без депротеинизации, колориметрический, кинетика по двум точкам. Длина волны в пределах диапазона 490-510 нм. Линейность в диапазоне от не более 35,4 до не менее 1350 мкмоль/л. Чувствительность не более 25 мкмоль/л. Жидкие стабильные готовые к использованию реагенты и стандарт. Стабильность: После вскрытия Реагент 1 и Реагент 2 стабильны в течение срока, указанного на этикетке при температуре от +18°С до +25°С. Стабильность рабочего реагента не менее 5 суток при температуре от +2 до +8 °С. Фасовка: не менее 100 мл</t>
  </si>
  <si>
    <t>Набор реагентов для определения содержания триглицеридов в сыворотке и плазме крови человека. Метод: Ферментативный фотометрический тест с глицерол-3-фосфатоксидазой, метод Триндера, конечная точка. Длина волны 500 нм. Время реакции не менее 10 минут. Линейность в диапазоне от не более 1 до не менее 1000 мг/дл (не более 0,01 – не менее 11,3 ммоль/л). Чувствительность: не более 1 мг/дл (не более 0,01 ммоль/л). Жидкие стабильные готовые к использованию реагент и стандарт. Стабильность: После вскрытия Реагент стабилен в течение срока, указанного на этикетке, при температуре от +2°С до +8°С. Фасовка: не менее 612 мл.</t>
  </si>
  <si>
    <t>Набор реагентов для количественного определения концентрации глюкозы. Исследуемый материал: сыворотка, плазма крови или моча. Метод: глюкозооксидазный. Линейность не менее 18.5 ммоль/л. Чувствительность не более 0,5 ммоль/л. Количество определений не менее 3950 тестов. Совместимость с биохимическим анализатором Сапфир-400.</t>
  </si>
  <si>
    <t>Набор реагентов для  иммуноферментного определения  тиреотропного гормона в  сыворотке (плазме) крови  ТТГ– ИФА   96 определений    Алкор-Био</t>
  </si>
  <si>
    <t>Набор реагентов для  иммуноферментного определения  свободного тироксина  в сыворотке (плазме) крови   св.Т4– ИФА   96 определений  Алкор-Био</t>
  </si>
  <si>
    <t xml:space="preserve">Количество анализируемой сыворотки  20 мкл
Метод анализа - одностадийный конкурентный
Термостатируемое шейкирование + 37 для
обеспечения точности результатов
Диапазон определения концентраций 1-160 пмоль/л
Чувствительность1 пмоль/л
Конъюгат готовый, жидкий, без дополнитльных
разведений 1 фл 18 мл, розовый
Калибраторы 6 фл по 0,5 мл (0;3,4 ;6,1; 12,8; 31,2;160)
пмоль/л
Контрольная сыворотка готовая жидкая,
Анализируемуе сыворотки 48 часов при +2-8С, ил 2
месяца при -20С
Промывочный буфер 20Х14 мл,храниться 5 суток при
комнатной температуре
Промывочный буфер при разведени не должен образовывать кристаллы
Кол-во промывок 4 раза по 300 мкл (со встряхиванием)
Стоп-реагент - готовый, жидкий, 1 фл 14 мл
ТМБ готовый, однокомпонентный, 1 фл 14 мл
</t>
  </si>
  <si>
    <t>Набор реагентов для  иммуноферментного определения  аутоантител к тиреопероксидазе в   сыворотке ( плазме) крови Анти  ТПО– ИФА -  Алкор-Био</t>
  </si>
  <si>
    <t>Набор реагентов для   иммуноферментного определения концентрации общего простат-специфического антигена  в сыворотке крови человека.Онко ИФА- ПСА -общий   Алкор Био</t>
  </si>
  <si>
    <t xml:space="preserve">Набор реагентов для количественного ИФА определения общего простат-специфического антигена в сыворотке крови.
Кол-во анализируемой сыворотки не менее 20 мкл
Метод анализа – сэндвич одностадийный
Термостатируемое шейкирование (+37)
Диапазон определения концентраций не менее 0,2-30 нг/мл
Чувствительность не менее 0,2 нг/мл
Все реагенты жидкие,  не требующие дополнительных  разведений
ТМБ готовый, однокомпонентный готовый не более 1 фл 14 мл
Калибровочные пробы: наличие
Анализируемые сыворотки: 48 часов при +2-8ºС, 2 месяца
 при -20ºС
Промывочный буфер 20 (х) 1 фл 14 мл, храниться 5 суток
 при КТ
Промывочный буфер при разведении не должен образовывать
 Кристаллы
Количество промывокне более5 раза по 300 мкл (со встряхиванием)
</t>
  </si>
  <si>
    <t xml:space="preserve">Предназначен для качественного и полуколичественного определения С- реактивного белка в сыворотке крови.
Метод исследования : латекс- агглютинации. Упаковка не менее 100шт.
Совместим с анализатором открытого типа
</t>
  </si>
  <si>
    <t>Набор реагентов для определения  ревматоидного фактора в реакции агглютинации латекса РФ латекс-тест Витал В 202.250</t>
  </si>
  <si>
    <t>Предназначен для качественного и полуколичественного опредеоления содержания ревматоидного фактора в сыворотке крови методом   латекс- агглютинации. Упаковка не менее 100 шт.</t>
  </si>
  <si>
    <t>Дилюент  М-30  Diluent,  20 л.</t>
  </si>
  <si>
    <t>Назначение: изотонический раствор для подсчета клеток крови для анализатора BC-3600, имеющегося у заказчика. 
Фасовка: не менее 20 литров. Состав: хлорид натрия, ангидрид сульфата натрия, буфер, антимикробные вещества. Физико-химические свойства: жидкость, бесцветная, без запаха. Отсутствие азидов: Наличие.
Условия хранения: 2-30оС.
Срок годности после вскрытия флакона: не менее 60 дней.
Наличие штрих кода для опознавания анализатором реагента</t>
  </si>
  <si>
    <t>Реагент промывочный  М-30R Rinse, 20 л.</t>
  </si>
  <si>
    <t>кан</t>
  </si>
  <si>
    <t>Реагент лизирующий  М-30CFL Lyse,  500 мл.</t>
  </si>
  <si>
    <t>Лизирующий раствор для определения гемоглобина и подсчета лейкоцитов для имеющегося у заказчика анализатора Миндрей ВС-3600. Состав: соли аммония, суфрактант,  изопропанол, этанол. Отсутствие цианидов. Условия хранения 2-30оС. Упаковка  завода - изготовителя, которая должна обеспечивать сохранность товара до момента доставки Заказчику. Целостность упаковки не должна быть нарушена. Отгрузка производится в аптеку Заказчика. Фасовка не менее 500 мл</t>
  </si>
  <si>
    <t>Реагент для очистки  зонда    Probe Cleanser, 50 мл.</t>
  </si>
  <si>
    <t>Используется для периодической очистки анализатора для имеющегося у заказчика анализатора Миндрей  ВС-3600.. Состав: суфрактант, гипохлорид натрия, гидроксид натрия. Условия хранения 2-30оС. Упаковка  завода - изготовителя, которая должна обеспечивать сохранность товара до момента доставки Заказчику. Целостность упаковки не должна быть нарушена. Отгрузка производится в аптеку Заказчика. Упаковка флаконы по 50 мл.</t>
  </si>
  <si>
    <t>Набор реагентов для определения общей активности лактатдегидрогеназы кинетическим методом в сыворотке крови. Метод: Кинетический, УФ, рекомендуемый DGKC. Длина волны 340 нм. Линейность в диапазоне от не более 5 до не менее 1200 Е/л. Жидкие стабильные готовые к использованию реагенты. Стабильность: После вскрытия Реагент 1 и Реагент 2 стабильны в течение срока, указанного на этикетке, при температуре от +2°С до +8°С. Рабочий реагент стабилен в течение не менее 5 дней при температуре от +2°С до +8°С. Фасовка не менее 170 мл.</t>
  </si>
  <si>
    <t>Набор реагентов для определения креатинкиназы кинетическим методом в сыворотке крови. Метод: Кинетический, УФ, рекомендуемый IFCC/DGKC. Длина волны 340 нм. Линейность в диапазоне от не более 1 Е/л до не менее 1100 Е/л. Чувствительность: не более 1 Е/л. Жидкие стабильные готовые к использованию реагенты. Стабильность: После вскрытия Реагент 1 и Реагент 2 стабильны в течение срока, указанного на этикетке, при температуре от +2°С до +8°С. Рабочий реагент стабилен в течение не менее 3 недель при температуре от +2°С до +8°С. Фасовка не менее 170 мл.</t>
  </si>
  <si>
    <t>Набор реагентов для количественного определения концентрации мочевины. Исследуемый материал: сыворотка, плазма крови или моча. Метод: уреазный - глутаматдегидрогеназный, УФ, ферментативный, кинетический. Линейность не менее 48 ммоль/л. Количество определений не менее 2950 тестов. Совместимость с биохимическим анализатором Сапфир-400.</t>
  </si>
  <si>
    <t>Набор для количественного определения концентрации креатинина  (Creatinine) в сыворотке, плазме или моче CR 7948 Randox</t>
  </si>
  <si>
    <t>Реагенты для клинической биохимии “Субстраты, метаболиты” в наборах и отдельных упаковках: (HDL Cholesterol)СH 3811</t>
  </si>
  <si>
    <t>Реагенты диагностические  для биохимических исследований in vitro Холестерин ЛПВП (прямой иммуно) (HDL-C Immuno FS) 125 мл 1 3521 99 10 021  Метод: ферментативный колориметрический тест с прямым имм    уноингибированем,без стадии осаждения, по конечной точке. Длина волны 600/700 нм (бихроматика). Линейность в диапазоне от не более 1 до не менее 180 мг/дл (от не более 0,03 до не менее 4,7 ммоль/л). Чувствительность: не более 1мг/дл. Жидкие стабильные готовые к использованию реагенты. Стабильность: После вскрытия реагенты R1и R2 стабильны в течение срока, указанного на этикетке при температуре от +2°С до +8°С. Калибровка по  калибратору липопротеинов высокой и низкой плотности. Фасовка: не менее 125 мл.</t>
  </si>
  <si>
    <t>Тест-полоски “Урискан” для анализатора мочи Урискан Про.</t>
  </si>
  <si>
    <t>Тест-полоски для анализатора мочи Uriscan Pro на 11 параметров:  эритроциты, билирубин, уробилиноген, кетоновые тела, нитриты, белок, глюкоза, лейкоциты, удельный вес, аскорбиновая кислота, pH.</t>
  </si>
  <si>
    <r>
      <t>Набор реагентов для иммуноферментного выявления антител к вирусу гепатита С (ВГС) в сыворотке (плазме )крови. ООО «</t>
    </r>
    <r>
      <rPr>
        <b/>
        <sz val="14"/>
        <color indexed="8"/>
        <rFont val="Times New Roman"/>
        <family val="1"/>
      </rPr>
      <t>ХЕМА»</t>
    </r>
    <r>
      <rPr>
        <sz val="14"/>
        <color indexed="8"/>
        <rFont val="Times New Roman"/>
        <family val="1"/>
      </rPr>
      <t xml:space="preserve">. анти ВГС-ИФА  </t>
    </r>
    <r>
      <rPr>
        <b/>
        <sz val="14"/>
        <color indexed="8"/>
        <rFont val="Times New Roman"/>
        <family val="1"/>
      </rPr>
      <t xml:space="preserve">К 110  </t>
    </r>
    <r>
      <rPr>
        <sz val="14"/>
        <color indexed="8"/>
        <rFont val="Times New Roman"/>
        <family val="1"/>
      </rPr>
      <t>комплектация 96 определений</t>
    </r>
  </si>
  <si>
    <r>
      <t>Набор реагентов для иммуноферментного выявления поверхностного антигена вируса гепатита В (HbsAg) в сыворотке (плазме) крови .ООО «</t>
    </r>
    <r>
      <rPr>
        <b/>
        <sz val="14"/>
        <color indexed="8"/>
        <rFont val="Times New Roman"/>
        <family val="1"/>
      </rPr>
      <t>ХЕМА</t>
    </r>
    <r>
      <rPr>
        <sz val="14"/>
        <color indexed="8"/>
        <rFont val="Times New Roman"/>
        <family val="1"/>
      </rPr>
      <t xml:space="preserve">» .  HbsAg - ИФА                                       </t>
    </r>
    <r>
      <rPr>
        <b/>
        <sz val="14"/>
        <color indexed="8"/>
        <rFont val="Times New Roman"/>
        <family val="1"/>
      </rPr>
      <t xml:space="preserve">К 009  </t>
    </r>
    <r>
      <rPr>
        <sz val="14"/>
        <color indexed="8"/>
        <rFont val="Times New Roman"/>
        <family val="1"/>
      </rPr>
      <t>комплектация 96 определений</t>
    </r>
  </si>
  <si>
    <r>
      <t xml:space="preserve">Набор реагентов для определения активности гамма-глутамилтрансферазы в сыворотке и плазме крови кинетическим методом   </t>
    </r>
    <r>
      <rPr>
        <b/>
        <sz val="14"/>
        <color indexed="8"/>
        <rFont val="Times New Roman"/>
        <family val="1"/>
      </rPr>
      <t xml:space="preserve"> Витал В 07.04</t>
    </r>
  </si>
  <si>
    <r>
      <t xml:space="preserve">Набор реагентов для колориметрического определения магния Магний   </t>
    </r>
    <r>
      <rPr>
        <b/>
        <sz val="14"/>
        <color indexed="8"/>
        <rFont val="Times New Roman"/>
        <family val="1"/>
      </rPr>
      <t>Витал В 25.11</t>
    </r>
  </si>
  <si>
    <r>
      <t xml:space="preserve">Набор реагентов для определения содержания креатинина в сыворотке(плазме) крови и моче человека </t>
    </r>
    <r>
      <rPr>
        <b/>
        <sz val="14"/>
        <color indexed="8"/>
        <rFont val="Times New Roman"/>
        <family val="1"/>
      </rPr>
      <t>Креатинин-Витал В 04.14</t>
    </r>
  </si>
  <si>
    <r>
      <t xml:space="preserve">Реагенты для клинической биохимии  «Субстраты , метаболиты» в наборах и отдельных упаковках: Триглицериды </t>
    </r>
    <r>
      <rPr>
        <b/>
        <sz val="14"/>
        <color indexed="8"/>
        <rFont val="Times New Roman"/>
        <family val="1"/>
      </rPr>
      <t>UА 3823  Randox</t>
    </r>
  </si>
  <si>
    <r>
      <t xml:space="preserve">Набор реагентов для определения концентрации глюкозы в сывороткеи(плазме) крови человека  глюкозооксидазным  методом без депротеинизацией </t>
    </r>
    <r>
      <rPr>
        <b/>
        <sz val="14"/>
        <color indexed="8"/>
        <rFont val="Times New Roman"/>
        <family val="1"/>
      </rPr>
      <t>Витал В 05.32</t>
    </r>
  </si>
  <si>
    <r>
      <t xml:space="preserve">Набор реагентов для определения С-реактивного белка в реакции агглютинации латекса СРБ  </t>
    </r>
    <r>
      <rPr>
        <b/>
        <sz val="14"/>
        <color indexed="8"/>
        <rFont val="Times New Roman"/>
        <family val="1"/>
      </rPr>
      <t>Витал В 201.250</t>
    </r>
  </si>
  <si>
    <r>
      <t xml:space="preserve">Набор реагентов для определения  антистрептолизина-О в реакции агглютинации латекса АСО латекс-тест  </t>
    </r>
    <r>
      <rPr>
        <b/>
        <sz val="14"/>
        <color indexed="8"/>
        <rFont val="Times New Roman"/>
        <family val="1"/>
      </rPr>
      <t>Витал  В 200.250</t>
    </r>
  </si>
  <si>
    <r>
      <t xml:space="preserve">Набор для определения Лактатдегидрогеназы      </t>
    </r>
    <r>
      <rPr>
        <b/>
        <sz val="14"/>
        <color indexed="8"/>
        <rFont val="Times New Roman"/>
        <family val="1"/>
      </rPr>
      <t xml:space="preserve"> Витал</t>
    </r>
  </si>
  <si>
    <r>
      <t xml:space="preserve">Набор для определения Креатинфосфокиназы      </t>
    </r>
    <r>
      <rPr>
        <b/>
        <sz val="14"/>
        <color indexed="8"/>
        <rFont val="Times New Roman"/>
        <family val="1"/>
      </rPr>
      <t>Витал</t>
    </r>
  </si>
  <si>
    <r>
      <t xml:space="preserve">Реагенты для клинической биохимии  «Субстраты , метаболиты» в наборах и отдельных упаковках : Мочевина(UREA) R1  UR 3825    </t>
    </r>
    <r>
      <rPr>
        <b/>
        <sz val="14"/>
        <color indexed="8"/>
        <rFont val="Times New Roman"/>
        <family val="1"/>
      </rPr>
      <t>Randox</t>
    </r>
  </si>
  <si>
    <r>
      <t xml:space="preserve">Реагенты для клинической биохимии   Субстраты , метаболиты» в наборах и отдельных упаковках:Глюкоза (GLUCOSE) 2*500  GL 2614    </t>
    </r>
    <r>
      <rPr>
        <b/>
        <sz val="14"/>
        <color indexed="8"/>
        <rFont val="Times New Roman"/>
        <family val="1"/>
      </rPr>
      <t xml:space="preserve"> Randox</t>
    </r>
  </si>
  <si>
    <t xml:space="preserve">Набор реагентов для иммуноферментного определения
аутоантител к тироидной пероксидазе в сыворотке крови человека. Чувствительность не менее 4 Ед/мл; Диапазон концентраций не уже 0-500 Ед/мл. Микропланшет, содержащий 12 разборных стрипов по 8 лунок каждый, иммобилизованным на внутренней поверхности лунок ТПО
</t>
  </si>
  <si>
    <t xml:space="preserve">Работник контрактной службы/контрактный"
управляющий:                                                    ________________________Т.В. Пестерева
                                                                           (подпись)                     (инициалы, фамилия)    
    "__" ______________ 20__ г.
</t>
  </si>
  <si>
    <t xml:space="preserve">УТВЕРЖДАЮ
 Главный врач
ЧУЗ "РЖД-МЕДИЦИНА" г.Новороссийск
_ __________________________ М. В. Бакланов
«____» _________________2019 год
</t>
  </si>
  <si>
    <t>ПД</t>
  </si>
  <si>
    <t>СУММА ПД</t>
  </si>
  <si>
    <t>ОМС</t>
  </si>
  <si>
    <t>СУММА ОМС</t>
  </si>
  <si>
    <t>Дата подготовки обоснования начальной (максимальной) цены контракта 27.11.2019 г.</t>
  </si>
  <si>
    <t xml:space="preserve">Источник цены № 1 Коммерческое предложение Исх. № б/н от 27.11.2019 г., Вход № б/н от 27.11.2019 г.
</t>
  </si>
  <si>
    <t xml:space="preserve">Источник цены № 2 Коммерческое предложение Исх. № б/н от 27.11.2019 г., Вход № б/н от 27.11.2019 г.
</t>
  </si>
  <si>
    <t xml:space="preserve">Источник цены № 3 Коммерческое предложение Исх. № б/н от 27.11.2019 г., Вход № б/н от 27.11.2019 г.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</si>
</sst>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8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15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15" borderId="16" xfId="0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center" vertical="top" wrapText="1"/>
    </xf>
    <xf numFmtId="0" fontId="4" fillId="15" borderId="11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wrapText="1"/>
    </xf>
    <xf numFmtId="0" fontId="3" fillId="15" borderId="12" xfId="0" applyFont="1" applyFill="1" applyBorder="1" applyAlignment="1">
      <alignment wrapText="1"/>
    </xf>
    <xf numFmtId="0" fontId="3" fillId="32" borderId="0" xfId="0" applyFont="1" applyFill="1" applyBorder="1" applyAlignment="1">
      <alignment horizontal="right" wrapText="1"/>
    </xf>
    <xf numFmtId="0" fontId="3" fillId="15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7" fillId="0" borderId="0" xfId="0" applyFont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right" wrapText="1"/>
    </xf>
    <xf numFmtId="0" fontId="8" fillId="15" borderId="10" xfId="0" applyFont="1" applyFill="1" applyBorder="1" applyAlignment="1">
      <alignment vertical="center" wrapText="1"/>
    </xf>
    <xf numFmtId="0" fontId="47" fillId="15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top" wrapText="1"/>
    </xf>
    <xf numFmtId="2" fontId="4" fillId="15" borderId="11" xfId="0" applyNumberFormat="1" applyFont="1" applyFill="1" applyBorder="1" applyAlignment="1">
      <alignment horizontal="center" vertical="top" wrapText="1"/>
    </xf>
    <xf numFmtId="2" fontId="3" fillId="32" borderId="12" xfId="0" applyNumberFormat="1" applyFont="1" applyFill="1" applyBorder="1" applyAlignment="1">
      <alignment wrapText="1"/>
    </xf>
    <xf numFmtId="2" fontId="3" fillId="15" borderId="12" xfId="0" applyNumberFormat="1" applyFont="1" applyFill="1" applyBorder="1" applyAlignment="1">
      <alignment wrapText="1"/>
    </xf>
    <xf numFmtId="2" fontId="3" fillId="15" borderId="0" xfId="0" applyNumberFormat="1" applyFont="1" applyFill="1" applyBorder="1" applyAlignment="1">
      <alignment horizontal="right" wrapText="1"/>
    </xf>
    <xf numFmtId="0" fontId="3" fillId="0" borderId="18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wrapText="1"/>
    </xf>
    <xf numFmtId="2" fontId="10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9</xdr:row>
      <xdr:rowOff>942975</xdr:rowOff>
    </xdr:from>
    <xdr:to>
      <xdr:col>18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415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9</xdr:row>
      <xdr:rowOff>942975</xdr:rowOff>
    </xdr:from>
    <xdr:to>
      <xdr:col>16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604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view="pageBreakPreview" zoomScale="55" zoomScaleSheetLayoutView="55" zoomScalePageLayoutView="0" workbookViewId="0" topLeftCell="A47">
      <selection activeCell="L10" sqref="L10"/>
    </sheetView>
  </sheetViews>
  <sheetFormatPr defaultColWidth="9.00390625" defaultRowHeight="12.75"/>
  <cols>
    <col min="1" max="1" width="8.625" style="5" customWidth="1"/>
    <col min="2" max="2" width="32.75390625" style="5" customWidth="1"/>
    <col min="3" max="3" width="92.00390625" style="5" customWidth="1"/>
    <col min="4" max="4" width="19.00390625" style="6" customWidth="1"/>
    <col min="5" max="5" width="17.25390625" style="6" bestFit="1" customWidth="1"/>
    <col min="6" max="9" width="17.25390625" style="6" customWidth="1"/>
    <col min="10" max="14" width="14.375" style="6" customWidth="1"/>
    <col min="15" max="15" width="13.125" style="6" customWidth="1"/>
    <col min="16" max="17" width="20.75390625" style="5" customWidth="1"/>
    <col min="18" max="18" width="18.875" style="5" customWidth="1"/>
    <col min="19" max="19" width="17.125" style="5" customWidth="1"/>
    <col min="20" max="16384" width="9.125" style="5" customWidth="1"/>
  </cols>
  <sheetData>
    <row r="1" spans="1:19" ht="142.5" customHeight="1">
      <c r="A1" s="6"/>
      <c r="B1" s="6"/>
      <c r="C1" s="6"/>
      <c r="M1" s="11"/>
      <c r="N1" s="11"/>
      <c r="O1" s="11"/>
      <c r="P1" s="26" t="s">
        <v>105</v>
      </c>
      <c r="Q1" s="26"/>
      <c r="R1" s="26"/>
      <c r="S1" s="26"/>
    </row>
    <row r="2" spans="1:19" ht="33" customHeight="1">
      <c r="A2" s="67" t="s">
        <v>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4"/>
      <c r="R3" s="14"/>
      <c r="S3" s="14"/>
    </row>
    <row r="4" spans="1:19" ht="37.5" customHeight="1">
      <c r="A4" s="66" t="s">
        <v>25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21" customHeight="1">
      <c r="A5" s="64" t="s"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"/>
      <c r="Q5" s="6"/>
      <c r="R5" s="6"/>
      <c r="S5" s="6"/>
    </row>
    <row r="6" spans="1:19" ht="21" customHeight="1">
      <c r="A6" s="65" t="s">
        <v>110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"/>
      <c r="Q6" s="6"/>
      <c r="R6" s="6"/>
      <c r="S6" s="6"/>
    </row>
    <row r="7" spans="1:19" ht="41.25" customHeight="1">
      <c r="A7" s="63" t="s">
        <v>14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"/>
      <c r="Q7" s="6"/>
      <c r="R7" s="6"/>
      <c r="S7" s="6"/>
    </row>
    <row r="8" spans="1:15" ht="42" customHeight="1">
      <c r="A8" s="70" t="s">
        <v>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9" ht="127.5" customHeight="1">
      <c r="A9" s="68" t="s">
        <v>5</v>
      </c>
      <c r="B9" s="47" t="s">
        <v>15</v>
      </c>
      <c r="C9" s="68" t="s">
        <v>16</v>
      </c>
      <c r="D9" s="68" t="s">
        <v>6</v>
      </c>
      <c r="E9" s="46" t="s">
        <v>26</v>
      </c>
      <c r="F9" s="28"/>
      <c r="G9" s="28"/>
      <c r="H9" s="29"/>
      <c r="I9" s="29"/>
      <c r="J9" s="48"/>
      <c r="K9" s="48"/>
      <c r="L9" s="48"/>
      <c r="M9" s="48"/>
      <c r="N9" s="48"/>
      <c r="O9" s="49"/>
      <c r="P9" s="50" t="s">
        <v>7</v>
      </c>
      <c r="Q9" s="51"/>
      <c r="R9" s="52"/>
      <c r="S9" s="7" t="s">
        <v>8</v>
      </c>
    </row>
    <row r="10" spans="1:19" ht="327" customHeight="1">
      <c r="A10" s="69"/>
      <c r="B10" s="53"/>
      <c r="C10" s="69"/>
      <c r="D10" s="69"/>
      <c r="E10" s="27"/>
      <c r="F10" s="30" t="s">
        <v>106</v>
      </c>
      <c r="G10" s="30" t="s">
        <v>107</v>
      </c>
      <c r="H10" s="31" t="s">
        <v>108</v>
      </c>
      <c r="I10" s="31" t="s">
        <v>109</v>
      </c>
      <c r="J10" s="39" t="s">
        <v>111</v>
      </c>
      <c r="K10" s="20" t="s">
        <v>112</v>
      </c>
      <c r="L10" s="20" t="s">
        <v>113</v>
      </c>
      <c r="M10" s="12" t="s">
        <v>17</v>
      </c>
      <c r="N10" s="12" t="s">
        <v>18</v>
      </c>
      <c r="O10" s="8" t="s">
        <v>9</v>
      </c>
      <c r="P10" s="7" t="s">
        <v>10</v>
      </c>
      <c r="Q10" s="7" t="s">
        <v>11</v>
      </c>
      <c r="R10" s="9" t="s">
        <v>12</v>
      </c>
      <c r="S10" s="10" t="s">
        <v>13</v>
      </c>
    </row>
    <row r="11" spans="1:19" ht="408.75" customHeight="1">
      <c r="A11" s="21">
        <v>1</v>
      </c>
      <c r="B11" s="21" t="s">
        <v>43</v>
      </c>
      <c r="C11" s="21" t="s">
        <v>19</v>
      </c>
      <c r="D11" s="22" t="s">
        <v>27</v>
      </c>
      <c r="E11" s="22">
        <v>4</v>
      </c>
      <c r="F11" s="32">
        <v>2</v>
      </c>
      <c r="G11" s="54">
        <f>F11*P11</f>
        <v>5339.259999999999</v>
      </c>
      <c r="H11" s="33">
        <v>2</v>
      </c>
      <c r="I11" s="56">
        <f>H11*P11</f>
        <v>5339.259999999999</v>
      </c>
      <c r="J11" s="71">
        <v>2763.45</v>
      </c>
      <c r="K11" s="15">
        <v>2686.69</v>
      </c>
      <c r="L11" s="15">
        <v>2558.75</v>
      </c>
      <c r="M11" s="15" t="s">
        <v>24</v>
      </c>
      <c r="N11" s="15" t="s">
        <v>24</v>
      </c>
      <c r="O11" s="15" t="s">
        <v>24</v>
      </c>
      <c r="P11" s="16">
        <f aca="true" t="shared" si="0" ref="P11:P50">(J11+K11+L11)/3</f>
        <v>2669.6299999999997</v>
      </c>
      <c r="Q11" s="17">
        <f>STDEV(J11:N11)</f>
        <v>103.410856296625</v>
      </c>
      <c r="R11" s="18">
        <f>Q11/P11*100</f>
        <v>3.873602570267228</v>
      </c>
      <c r="S11" s="19">
        <f aca="true" t="shared" si="1" ref="S11:S50">P11*E11</f>
        <v>10678.519999999999</v>
      </c>
    </row>
    <row r="12" spans="1:19" ht="269.25" customHeight="1">
      <c r="A12" s="21">
        <v>2</v>
      </c>
      <c r="B12" s="21" t="s">
        <v>28</v>
      </c>
      <c r="C12" s="21" t="s">
        <v>44</v>
      </c>
      <c r="D12" s="22" t="s">
        <v>27</v>
      </c>
      <c r="E12" s="22">
        <v>3</v>
      </c>
      <c r="F12" s="32">
        <v>2</v>
      </c>
      <c r="G12" s="54">
        <f aca="true" t="shared" si="2" ref="G12:G50">F12*P12</f>
        <v>9650.833333333334</v>
      </c>
      <c r="H12" s="33">
        <v>1</v>
      </c>
      <c r="I12" s="56">
        <f aca="true" t="shared" si="3" ref="I12:I50">H12*P12</f>
        <v>4825.416666666667</v>
      </c>
      <c r="J12" s="71">
        <v>4995</v>
      </c>
      <c r="K12" s="15">
        <v>4856.25</v>
      </c>
      <c r="L12" s="15">
        <v>4625</v>
      </c>
      <c r="M12" s="15" t="s">
        <v>24</v>
      </c>
      <c r="N12" s="15" t="s">
        <v>24</v>
      </c>
      <c r="O12" s="15" t="s">
        <v>24</v>
      </c>
      <c r="P12" s="16">
        <f t="shared" si="0"/>
        <v>4825.416666666667</v>
      </c>
      <c r="Q12" s="17">
        <f aca="true" t="shared" si="4" ref="Q12:Q49">STDEV(J12:N12)</f>
        <v>186.917149650148</v>
      </c>
      <c r="R12" s="18">
        <f aca="true" t="shared" si="5" ref="R12:R50">Q12/P12*100</f>
        <v>3.873596055265997</v>
      </c>
      <c r="S12" s="19">
        <f t="shared" si="1"/>
        <v>14476.25</v>
      </c>
    </row>
    <row r="13" spans="1:19" ht="162" customHeight="1">
      <c r="A13" s="21">
        <v>3</v>
      </c>
      <c r="B13" s="21" t="s">
        <v>29</v>
      </c>
      <c r="C13" s="21" t="s">
        <v>45</v>
      </c>
      <c r="D13" s="22" t="s">
        <v>27</v>
      </c>
      <c r="E13" s="22">
        <v>1</v>
      </c>
      <c r="F13" s="32">
        <v>1</v>
      </c>
      <c r="G13" s="54">
        <f t="shared" si="2"/>
        <v>4675.436666666667</v>
      </c>
      <c r="H13" s="33">
        <v>0</v>
      </c>
      <c r="I13" s="56">
        <f t="shared" si="3"/>
        <v>0</v>
      </c>
      <c r="J13" s="71">
        <v>4839.75</v>
      </c>
      <c r="K13" s="15">
        <v>4705.31</v>
      </c>
      <c r="L13" s="15">
        <v>4481.25</v>
      </c>
      <c r="M13" s="15" t="s">
        <v>24</v>
      </c>
      <c r="N13" s="15" t="s">
        <v>24</v>
      </c>
      <c r="O13" s="15" t="s">
        <v>24</v>
      </c>
      <c r="P13" s="16">
        <f t="shared" si="0"/>
        <v>4675.436666666667</v>
      </c>
      <c r="Q13" s="17">
        <f t="shared" si="4"/>
        <v>181.10735637551878</v>
      </c>
      <c r="R13" s="18">
        <f t="shared" si="5"/>
        <v>3.8735923355932975</v>
      </c>
      <c r="S13" s="19">
        <f t="shared" si="1"/>
        <v>4675.436666666667</v>
      </c>
    </row>
    <row r="14" spans="1:19" ht="224.25" customHeight="1">
      <c r="A14" s="21">
        <v>4</v>
      </c>
      <c r="B14" s="21" t="s">
        <v>90</v>
      </c>
      <c r="C14" s="21" t="s">
        <v>46</v>
      </c>
      <c r="D14" s="22" t="s">
        <v>27</v>
      </c>
      <c r="E14" s="22">
        <v>3</v>
      </c>
      <c r="F14" s="32">
        <v>2</v>
      </c>
      <c r="G14" s="54">
        <f t="shared" si="2"/>
        <v>5341.866666666667</v>
      </c>
      <c r="H14" s="33">
        <v>1</v>
      </c>
      <c r="I14" s="56">
        <f t="shared" si="3"/>
        <v>2670.9333333333334</v>
      </c>
      <c r="J14" s="71">
        <v>2764.8</v>
      </c>
      <c r="K14" s="15">
        <v>2688</v>
      </c>
      <c r="L14" s="15">
        <v>2560</v>
      </c>
      <c r="M14" s="15" t="s">
        <v>24</v>
      </c>
      <c r="N14" s="15" t="s">
        <v>24</v>
      </c>
      <c r="O14" s="15" t="s">
        <v>24</v>
      </c>
      <c r="P14" s="16">
        <f t="shared" si="0"/>
        <v>2670.9333333333334</v>
      </c>
      <c r="Q14" s="17">
        <f t="shared" si="4"/>
        <v>103.4611682387789</v>
      </c>
      <c r="R14" s="18">
        <f t="shared" si="5"/>
        <v>3.8735960552657835</v>
      </c>
      <c r="S14" s="19">
        <f t="shared" si="1"/>
        <v>8012.8</v>
      </c>
    </row>
    <row r="15" spans="1:19" ht="300">
      <c r="A15" s="21">
        <v>5</v>
      </c>
      <c r="B15" s="21" t="s">
        <v>91</v>
      </c>
      <c r="C15" s="21" t="s">
        <v>47</v>
      </c>
      <c r="D15" s="22" t="s">
        <v>27</v>
      </c>
      <c r="E15" s="22">
        <v>2</v>
      </c>
      <c r="F15" s="32">
        <v>1</v>
      </c>
      <c r="G15" s="54">
        <f t="shared" si="2"/>
        <v>2670.9333333333334</v>
      </c>
      <c r="H15" s="33">
        <v>1</v>
      </c>
      <c r="I15" s="56">
        <f t="shared" si="3"/>
        <v>2670.9333333333334</v>
      </c>
      <c r="J15" s="71">
        <v>2764.8</v>
      </c>
      <c r="K15" s="15">
        <v>2688</v>
      </c>
      <c r="L15" s="15">
        <v>2560</v>
      </c>
      <c r="M15" s="15" t="s">
        <v>24</v>
      </c>
      <c r="N15" s="15" t="s">
        <v>24</v>
      </c>
      <c r="O15" s="15" t="s">
        <v>24</v>
      </c>
      <c r="P15" s="16">
        <f t="shared" si="0"/>
        <v>2670.9333333333334</v>
      </c>
      <c r="Q15" s="17">
        <f t="shared" si="4"/>
        <v>103.4611682387789</v>
      </c>
      <c r="R15" s="18">
        <f t="shared" si="5"/>
        <v>3.8735960552657835</v>
      </c>
      <c r="S15" s="19">
        <f t="shared" si="1"/>
        <v>5341.866666666667</v>
      </c>
    </row>
    <row r="16" spans="1:19" ht="180" customHeight="1">
      <c r="A16" s="21">
        <v>6</v>
      </c>
      <c r="B16" s="21" t="s">
        <v>30</v>
      </c>
      <c r="C16" s="21" t="s">
        <v>48</v>
      </c>
      <c r="D16" s="22" t="s">
        <v>27</v>
      </c>
      <c r="E16" s="22">
        <v>10</v>
      </c>
      <c r="F16" s="32">
        <v>10</v>
      </c>
      <c r="G16" s="54">
        <f t="shared" si="2"/>
        <v>529.6</v>
      </c>
      <c r="H16" s="33"/>
      <c r="I16" s="56">
        <f t="shared" si="3"/>
        <v>0</v>
      </c>
      <c r="J16" s="71">
        <v>54.82</v>
      </c>
      <c r="K16" s="15">
        <v>53.3</v>
      </c>
      <c r="L16" s="15">
        <v>50.76</v>
      </c>
      <c r="M16" s="15" t="s">
        <v>24</v>
      </c>
      <c r="N16" s="15" t="s">
        <v>24</v>
      </c>
      <c r="O16" s="15" t="s">
        <v>24</v>
      </c>
      <c r="P16" s="16">
        <f t="shared" si="0"/>
        <v>52.96</v>
      </c>
      <c r="Q16" s="17">
        <f t="shared" si="4"/>
        <v>2.0512435252793946</v>
      </c>
      <c r="R16" s="18">
        <f t="shared" si="5"/>
        <v>3.8731939676725733</v>
      </c>
      <c r="S16" s="19">
        <f t="shared" si="1"/>
        <v>529.6</v>
      </c>
    </row>
    <row r="17" spans="1:19" ht="136.5" customHeight="1">
      <c r="A17" s="21">
        <v>7</v>
      </c>
      <c r="B17" s="21" t="s">
        <v>31</v>
      </c>
      <c r="C17" s="21" t="s">
        <v>48</v>
      </c>
      <c r="D17" s="22"/>
      <c r="E17" s="22">
        <v>10</v>
      </c>
      <c r="F17" s="32">
        <v>10</v>
      </c>
      <c r="G17" s="54">
        <f t="shared" si="2"/>
        <v>529.6</v>
      </c>
      <c r="H17" s="33"/>
      <c r="I17" s="56">
        <f t="shared" si="3"/>
        <v>0</v>
      </c>
      <c r="J17" s="71">
        <v>54.82</v>
      </c>
      <c r="K17" s="15">
        <v>53.3</v>
      </c>
      <c r="L17" s="15">
        <v>50.76</v>
      </c>
      <c r="M17" s="15" t="s">
        <v>24</v>
      </c>
      <c r="N17" s="15" t="s">
        <v>24</v>
      </c>
      <c r="O17" s="15" t="s">
        <v>24</v>
      </c>
      <c r="P17" s="16">
        <f t="shared" si="0"/>
        <v>52.96</v>
      </c>
      <c r="Q17" s="17">
        <f t="shared" si="4"/>
        <v>2.0512435252793946</v>
      </c>
      <c r="R17" s="18">
        <f t="shared" si="5"/>
        <v>3.8731939676725733</v>
      </c>
      <c r="S17" s="19">
        <f t="shared" si="1"/>
        <v>529.6</v>
      </c>
    </row>
    <row r="18" spans="1:19" ht="81.75" customHeight="1">
      <c r="A18" s="21">
        <v>8</v>
      </c>
      <c r="B18" s="21" t="s">
        <v>32</v>
      </c>
      <c r="C18" s="21" t="s">
        <v>23</v>
      </c>
      <c r="D18" s="22" t="s">
        <v>27</v>
      </c>
      <c r="E18" s="22">
        <v>10</v>
      </c>
      <c r="F18" s="32">
        <v>10</v>
      </c>
      <c r="G18" s="54">
        <f t="shared" si="2"/>
        <v>932.6333333333333</v>
      </c>
      <c r="H18" s="33"/>
      <c r="I18" s="56">
        <f t="shared" si="3"/>
        <v>0</v>
      </c>
      <c r="J18" s="71">
        <v>96.54</v>
      </c>
      <c r="K18" s="15">
        <v>93.86</v>
      </c>
      <c r="L18" s="15">
        <v>89.39</v>
      </c>
      <c r="M18" s="15" t="s">
        <v>24</v>
      </c>
      <c r="N18" s="15" t="s">
        <v>24</v>
      </c>
      <c r="O18" s="15" t="s">
        <v>24</v>
      </c>
      <c r="P18" s="16">
        <f t="shared" si="0"/>
        <v>93.26333333333334</v>
      </c>
      <c r="Q18" s="17">
        <f t="shared" si="4"/>
        <v>3.612150790503295</v>
      </c>
      <c r="R18" s="18">
        <f t="shared" si="5"/>
        <v>3.8730663610242986</v>
      </c>
      <c r="S18" s="19">
        <f t="shared" si="1"/>
        <v>932.6333333333333</v>
      </c>
    </row>
    <row r="19" spans="1:19" ht="99" customHeight="1">
      <c r="A19" s="21">
        <v>9</v>
      </c>
      <c r="B19" s="21" t="s">
        <v>33</v>
      </c>
      <c r="C19" s="21" t="s">
        <v>49</v>
      </c>
      <c r="D19" s="22" t="s">
        <v>27</v>
      </c>
      <c r="E19" s="22">
        <v>3</v>
      </c>
      <c r="F19" s="32">
        <v>2</v>
      </c>
      <c r="G19" s="54">
        <f t="shared" si="2"/>
        <v>671.3866666666667</v>
      </c>
      <c r="H19" s="33">
        <v>1</v>
      </c>
      <c r="I19" s="56">
        <f t="shared" si="3"/>
        <v>335.6933333333333</v>
      </c>
      <c r="J19" s="71">
        <v>347.49</v>
      </c>
      <c r="K19" s="15">
        <v>337.84</v>
      </c>
      <c r="L19" s="15">
        <v>321.75</v>
      </c>
      <c r="M19" s="15" t="s">
        <v>24</v>
      </c>
      <c r="N19" s="15" t="s">
        <v>24</v>
      </c>
      <c r="O19" s="15" t="s">
        <v>24</v>
      </c>
      <c r="P19" s="16">
        <f t="shared" si="0"/>
        <v>335.6933333333333</v>
      </c>
      <c r="Q19" s="17">
        <f t="shared" si="4"/>
        <v>13.003577712820698</v>
      </c>
      <c r="R19" s="18">
        <f t="shared" si="5"/>
        <v>3.8736478868076114</v>
      </c>
      <c r="S19" s="19">
        <f t="shared" si="1"/>
        <v>1007.0799999999999</v>
      </c>
    </row>
    <row r="20" spans="1:19" ht="230.25" customHeight="1">
      <c r="A20" s="21">
        <v>10</v>
      </c>
      <c r="B20" s="21" t="s">
        <v>50</v>
      </c>
      <c r="C20" s="21" t="s">
        <v>51</v>
      </c>
      <c r="D20" s="22" t="s">
        <v>34</v>
      </c>
      <c r="E20" s="22">
        <v>4</v>
      </c>
      <c r="F20" s="32">
        <v>3</v>
      </c>
      <c r="G20" s="54">
        <f t="shared" si="2"/>
        <v>3130</v>
      </c>
      <c r="H20" s="33">
        <v>1</v>
      </c>
      <c r="I20" s="56">
        <f t="shared" si="3"/>
        <v>1043.3333333333333</v>
      </c>
      <c r="J20" s="71">
        <v>1080</v>
      </c>
      <c r="K20" s="15">
        <v>1050</v>
      </c>
      <c r="L20" s="15">
        <v>1000</v>
      </c>
      <c r="M20" s="15" t="s">
        <v>24</v>
      </c>
      <c r="N20" s="15" t="s">
        <v>24</v>
      </c>
      <c r="O20" s="15" t="s">
        <v>24</v>
      </c>
      <c r="P20" s="16">
        <f t="shared" si="0"/>
        <v>1043.3333333333333</v>
      </c>
      <c r="Q20" s="17">
        <f t="shared" si="4"/>
        <v>40.414518843272845</v>
      </c>
      <c r="R20" s="18">
        <f t="shared" si="5"/>
        <v>3.8735960552657684</v>
      </c>
      <c r="S20" s="19">
        <f t="shared" si="1"/>
        <v>4173.333333333333</v>
      </c>
    </row>
    <row r="21" spans="1:19" ht="255" customHeight="1">
      <c r="A21" s="21">
        <v>11</v>
      </c>
      <c r="B21" s="21" t="s">
        <v>36</v>
      </c>
      <c r="C21" s="21" t="s">
        <v>22</v>
      </c>
      <c r="D21" s="22" t="s">
        <v>35</v>
      </c>
      <c r="E21" s="22">
        <v>1</v>
      </c>
      <c r="F21" s="32">
        <v>1</v>
      </c>
      <c r="G21" s="54">
        <f t="shared" si="2"/>
        <v>874.6133333333333</v>
      </c>
      <c r="H21" s="33"/>
      <c r="I21" s="56">
        <f t="shared" si="3"/>
        <v>0</v>
      </c>
      <c r="J21" s="71">
        <v>905.35</v>
      </c>
      <c r="K21" s="15">
        <v>880.2</v>
      </c>
      <c r="L21" s="15">
        <v>838.29</v>
      </c>
      <c r="M21" s="15" t="s">
        <v>24</v>
      </c>
      <c r="N21" s="15" t="s">
        <v>24</v>
      </c>
      <c r="O21" s="15" t="s">
        <v>24</v>
      </c>
      <c r="P21" s="16">
        <f t="shared" si="0"/>
        <v>874.6133333333333</v>
      </c>
      <c r="Q21" s="17">
        <f t="shared" si="4"/>
        <v>33.87726425397167</v>
      </c>
      <c r="R21" s="18">
        <f t="shared" si="5"/>
        <v>3.8733990167813204</v>
      </c>
      <c r="S21" s="19">
        <f t="shared" si="1"/>
        <v>874.6133333333333</v>
      </c>
    </row>
    <row r="22" spans="1:19" ht="110.25" customHeight="1">
      <c r="A22" s="21">
        <v>12</v>
      </c>
      <c r="B22" s="21" t="s">
        <v>38</v>
      </c>
      <c r="C22" s="21" t="s">
        <v>52</v>
      </c>
      <c r="D22" s="22" t="s">
        <v>37</v>
      </c>
      <c r="E22" s="22">
        <v>2</v>
      </c>
      <c r="F22" s="32">
        <v>1</v>
      </c>
      <c r="G22" s="54">
        <f t="shared" si="2"/>
        <v>29642.52</v>
      </c>
      <c r="H22" s="33">
        <v>1</v>
      </c>
      <c r="I22" s="56">
        <f t="shared" si="3"/>
        <v>29642.52</v>
      </c>
      <c r="J22" s="71">
        <v>30684.27</v>
      </c>
      <c r="K22" s="15">
        <v>29831.93</v>
      </c>
      <c r="L22" s="15">
        <v>28411.36</v>
      </c>
      <c r="M22" s="15" t="s">
        <v>24</v>
      </c>
      <c r="N22" s="15" t="s">
        <v>24</v>
      </c>
      <c r="O22" s="15" t="s">
        <v>24</v>
      </c>
      <c r="P22" s="16">
        <f t="shared" si="0"/>
        <v>29642.52</v>
      </c>
      <c r="Q22" s="17">
        <f t="shared" si="4"/>
        <v>1148.2321533993918</v>
      </c>
      <c r="R22" s="18">
        <f t="shared" si="5"/>
        <v>3.873598308778713</v>
      </c>
      <c r="S22" s="19">
        <f t="shared" si="1"/>
        <v>59285.04</v>
      </c>
    </row>
    <row r="23" spans="1:19" ht="189.75" customHeight="1">
      <c r="A23" s="21">
        <v>13</v>
      </c>
      <c r="B23" s="21" t="s">
        <v>92</v>
      </c>
      <c r="C23" s="21" t="s">
        <v>53</v>
      </c>
      <c r="D23" s="22" t="s">
        <v>37</v>
      </c>
      <c r="E23" s="22">
        <v>2</v>
      </c>
      <c r="F23" s="32">
        <v>1</v>
      </c>
      <c r="G23" s="54">
        <f t="shared" si="2"/>
        <v>588.8466666666667</v>
      </c>
      <c r="H23" s="33">
        <v>1</v>
      </c>
      <c r="I23" s="56">
        <f t="shared" si="3"/>
        <v>588.8466666666667</v>
      </c>
      <c r="J23" s="71">
        <v>609.54</v>
      </c>
      <c r="K23" s="15">
        <v>592.61</v>
      </c>
      <c r="L23" s="15">
        <v>564.39</v>
      </c>
      <c r="M23" s="15" t="s">
        <v>24</v>
      </c>
      <c r="N23" s="15" t="s">
        <v>24</v>
      </c>
      <c r="O23" s="15" t="s">
        <v>24</v>
      </c>
      <c r="P23" s="16">
        <f t="shared" si="0"/>
        <v>588.8466666666667</v>
      </c>
      <c r="Q23" s="17">
        <f t="shared" si="4"/>
        <v>22.80904718161902</v>
      </c>
      <c r="R23" s="18">
        <f t="shared" si="5"/>
        <v>3.8735121505800643</v>
      </c>
      <c r="S23" s="19">
        <f t="shared" si="1"/>
        <v>1177.6933333333334</v>
      </c>
    </row>
    <row r="24" spans="1:19" ht="192" customHeight="1">
      <c r="A24" s="21">
        <v>14</v>
      </c>
      <c r="B24" s="21" t="s">
        <v>40</v>
      </c>
      <c r="C24" s="21" t="s">
        <v>54</v>
      </c>
      <c r="D24" s="22" t="s">
        <v>39</v>
      </c>
      <c r="E24" s="22">
        <v>3</v>
      </c>
      <c r="F24" s="32">
        <v>2</v>
      </c>
      <c r="G24" s="54">
        <f t="shared" si="2"/>
        <v>11160.493333333332</v>
      </c>
      <c r="H24" s="33">
        <v>1</v>
      </c>
      <c r="I24" s="56">
        <f t="shared" si="3"/>
        <v>5580.246666666666</v>
      </c>
      <c r="J24" s="71">
        <v>5776.36</v>
      </c>
      <c r="K24" s="15">
        <v>5615.9</v>
      </c>
      <c r="L24" s="15">
        <v>5348.48</v>
      </c>
      <c r="M24" s="15" t="s">
        <v>24</v>
      </c>
      <c r="N24" s="15" t="s">
        <v>24</v>
      </c>
      <c r="O24" s="15" t="s">
        <v>24</v>
      </c>
      <c r="P24" s="16">
        <f t="shared" si="0"/>
        <v>5580.246666666666</v>
      </c>
      <c r="Q24" s="17">
        <f t="shared" si="4"/>
        <v>216.15664165908606</v>
      </c>
      <c r="R24" s="18">
        <f t="shared" si="5"/>
        <v>3.8736037055545824</v>
      </c>
      <c r="S24" s="19">
        <f t="shared" si="1"/>
        <v>16740.739999999998</v>
      </c>
    </row>
    <row r="25" spans="1:19" ht="165" customHeight="1">
      <c r="A25" s="21">
        <v>15</v>
      </c>
      <c r="B25" s="21" t="s">
        <v>55</v>
      </c>
      <c r="C25" s="21" t="s">
        <v>56</v>
      </c>
      <c r="D25" s="22" t="s">
        <v>37</v>
      </c>
      <c r="E25" s="22">
        <v>3</v>
      </c>
      <c r="F25" s="32">
        <v>2</v>
      </c>
      <c r="G25" s="54">
        <f t="shared" si="2"/>
        <v>2447.1</v>
      </c>
      <c r="H25" s="33">
        <v>1</v>
      </c>
      <c r="I25" s="56">
        <f t="shared" si="3"/>
        <v>1223.55</v>
      </c>
      <c r="J25" s="71">
        <v>1266.55</v>
      </c>
      <c r="K25" s="15">
        <v>1231.37</v>
      </c>
      <c r="L25" s="15">
        <v>1172.73</v>
      </c>
      <c r="M25" s="15" t="s">
        <v>24</v>
      </c>
      <c r="N25" s="15" t="s">
        <v>24</v>
      </c>
      <c r="O25" s="15" t="s">
        <v>24</v>
      </c>
      <c r="P25" s="16">
        <f t="shared" si="0"/>
        <v>1223.55</v>
      </c>
      <c r="Q25" s="17">
        <f t="shared" si="4"/>
        <v>47.39633319150119</v>
      </c>
      <c r="R25" s="18">
        <f t="shared" si="5"/>
        <v>3.873673588451734</v>
      </c>
      <c r="S25" s="19">
        <f t="shared" si="1"/>
        <v>3670.6499999999996</v>
      </c>
    </row>
    <row r="26" spans="1:19" ht="165.75" customHeight="1">
      <c r="A26" s="21">
        <v>16</v>
      </c>
      <c r="B26" s="21" t="s">
        <v>57</v>
      </c>
      <c r="C26" s="21" t="s">
        <v>58</v>
      </c>
      <c r="D26" s="22" t="s">
        <v>37</v>
      </c>
      <c r="E26" s="22">
        <v>3</v>
      </c>
      <c r="F26" s="32">
        <v>2</v>
      </c>
      <c r="G26" s="54">
        <f t="shared" si="2"/>
        <v>878.9266666666667</v>
      </c>
      <c r="H26" s="33">
        <v>1</v>
      </c>
      <c r="I26" s="56">
        <f t="shared" si="3"/>
        <v>439.46333333333337</v>
      </c>
      <c r="J26" s="71">
        <v>454.91</v>
      </c>
      <c r="K26" s="15">
        <v>442.27</v>
      </c>
      <c r="L26" s="15">
        <v>421.21</v>
      </c>
      <c r="M26" s="15" t="s">
        <v>24</v>
      </c>
      <c r="N26" s="15" t="s">
        <v>24</v>
      </c>
      <c r="O26" s="15" t="s">
        <v>24</v>
      </c>
      <c r="P26" s="16">
        <f t="shared" si="0"/>
        <v>439.46333333333337</v>
      </c>
      <c r="Q26" s="17">
        <f t="shared" si="4"/>
        <v>17.024409926141267</v>
      </c>
      <c r="R26" s="18">
        <f t="shared" si="5"/>
        <v>3.8739090692756917</v>
      </c>
      <c r="S26" s="19">
        <f t="shared" si="1"/>
        <v>1318.39</v>
      </c>
    </row>
    <row r="27" spans="1:19" ht="178.5" customHeight="1">
      <c r="A27" s="21">
        <v>17</v>
      </c>
      <c r="B27" s="21" t="s">
        <v>41</v>
      </c>
      <c r="C27" s="21" t="s">
        <v>59</v>
      </c>
      <c r="D27" s="22" t="s">
        <v>37</v>
      </c>
      <c r="E27" s="22">
        <v>2</v>
      </c>
      <c r="F27" s="32">
        <v>1</v>
      </c>
      <c r="G27" s="54">
        <f t="shared" si="2"/>
        <v>2608.3333333333335</v>
      </c>
      <c r="H27" s="33">
        <v>1</v>
      </c>
      <c r="I27" s="56">
        <f t="shared" si="3"/>
        <v>2608.3333333333335</v>
      </c>
      <c r="J27" s="71">
        <v>2700</v>
      </c>
      <c r="K27" s="15">
        <v>2625</v>
      </c>
      <c r="L27" s="15">
        <v>2500</v>
      </c>
      <c r="M27" s="15"/>
      <c r="N27" s="15"/>
      <c r="O27" s="15"/>
      <c r="P27" s="16">
        <f t="shared" si="0"/>
        <v>2608.3333333333335</v>
      </c>
      <c r="Q27" s="17">
        <f t="shared" si="4"/>
        <v>101.03629710818758</v>
      </c>
      <c r="R27" s="18">
        <f t="shared" si="5"/>
        <v>3.873596055265977</v>
      </c>
      <c r="S27" s="19">
        <f t="shared" si="1"/>
        <v>5216.666666666667</v>
      </c>
    </row>
    <row r="28" spans="1:19" ht="141.75" customHeight="1">
      <c r="A28" s="21">
        <v>18</v>
      </c>
      <c r="B28" s="21" t="s">
        <v>42</v>
      </c>
      <c r="C28" s="21" t="s">
        <v>60</v>
      </c>
      <c r="D28" s="22" t="s">
        <v>37</v>
      </c>
      <c r="E28" s="22">
        <v>2</v>
      </c>
      <c r="F28" s="32">
        <v>1</v>
      </c>
      <c r="G28" s="54">
        <f t="shared" si="2"/>
        <v>608.61</v>
      </c>
      <c r="H28" s="33">
        <v>1</v>
      </c>
      <c r="I28" s="56">
        <f t="shared" si="3"/>
        <v>608.61</v>
      </c>
      <c r="J28" s="71">
        <v>630</v>
      </c>
      <c r="K28" s="15">
        <v>612.5</v>
      </c>
      <c r="L28" s="15">
        <v>583.33</v>
      </c>
      <c r="M28" s="15"/>
      <c r="N28" s="15"/>
      <c r="O28" s="15"/>
      <c r="P28" s="16">
        <f t="shared" si="0"/>
        <v>608.61</v>
      </c>
      <c r="Q28" s="17">
        <f t="shared" si="4"/>
        <v>23.576923039279645</v>
      </c>
      <c r="R28" s="18">
        <f t="shared" si="5"/>
        <v>3.8738967547821503</v>
      </c>
      <c r="S28" s="19">
        <f t="shared" si="1"/>
        <v>1217.22</v>
      </c>
    </row>
    <row r="29" spans="1:19" ht="145.5" customHeight="1">
      <c r="A29" s="21">
        <v>19</v>
      </c>
      <c r="B29" s="21" t="s">
        <v>93</v>
      </c>
      <c r="C29" s="21" t="s">
        <v>61</v>
      </c>
      <c r="D29" s="22" t="s">
        <v>37</v>
      </c>
      <c r="E29" s="22">
        <v>1</v>
      </c>
      <c r="F29" s="34">
        <v>1</v>
      </c>
      <c r="G29" s="54">
        <f t="shared" si="2"/>
        <v>1738.89</v>
      </c>
      <c r="H29" s="35"/>
      <c r="I29" s="56">
        <f t="shared" si="3"/>
        <v>0</v>
      </c>
      <c r="J29" s="71">
        <v>1800</v>
      </c>
      <c r="K29" s="15">
        <v>1750</v>
      </c>
      <c r="L29" s="15">
        <v>1666.67</v>
      </c>
      <c r="M29" s="15"/>
      <c r="N29" s="15"/>
      <c r="O29" s="15"/>
      <c r="P29" s="16">
        <f t="shared" si="0"/>
        <v>1738.89</v>
      </c>
      <c r="Q29" s="17">
        <f t="shared" si="4"/>
        <v>67.35574437270003</v>
      </c>
      <c r="R29" s="18">
        <f t="shared" si="5"/>
        <v>3.8734908115349462</v>
      </c>
      <c r="S29" s="19">
        <f t="shared" si="1"/>
        <v>1738.89</v>
      </c>
    </row>
    <row r="30" spans="1:19" ht="212.25" customHeight="1">
      <c r="A30" s="21">
        <v>20</v>
      </c>
      <c r="B30" s="21" t="s">
        <v>94</v>
      </c>
      <c r="C30" s="21" t="s">
        <v>62</v>
      </c>
      <c r="D30" s="22" t="s">
        <v>39</v>
      </c>
      <c r="E30" s="22">
        <v>2</v>
      </c>
      <c r="F30" s="36">
        <v>1</v>
      </c>
      <c r="G30" s="54">
        <f t="shared" si="2"/>
        <v>1434.5833333333333</v>
      </c>
      <c r="H30" s="41">
        <v>1</v>
      </c>
      <c r="I30" s="56">
        <f t="shared" si="3"/>
        <v>1434.5833333333333</v>
      </c>
      <c r="J30" s="71">
        <v>1485</v>
      </c>
      <c r="K30" s="15">
        <v>1443.75</v>
      </c>
      <c r="L30" s="15">
        <v>1375</v>
      </c>
      <c r="M30" s="15"/>
      <c r="N30" s="15"/>
      <c r="O30" s="15"/>
      <c r="P30" s="16">
        <f t="shared" si="0"/>
        <v>1434.5833333333333</v>
      </c>
      <c r="Q30" s="17">
        <f t="shared" si="4"/>
        <v>55.569963409502876</v>
      </c>
      <c r="R30" s="18">
        <f t="shared" si="5"/>
        <v>3.873596055265957</v>
      </c>
      <c r="S30" s="19">
        <f t="shared" si="1"/>
        <v>2869.1666666666665</v>
      </c>
    </row>
    <row r="31" spans="1:19" ht="183" customHeight="1">
      <c r="A31" s="21">
        <v>21</v>
      </c>
      <c r="B31" s="21" t="s">
        <v>95</v>
      </c>
      <c r="C31" s="21" t="s">
        <v>63</v>
      </c>
      <c r="D31" s="22" t="s">
        <v>39</v>
      </c>
      <c r="E31" s="22">
        <v>2</v>
      </c>
      <c r="F31" s="44">
        <v>1</v>
      </c>
      <c r="G31" s="55">
        <f t="shared" si="2"/>
        <v>34497.18</v>
      </c>
      <c r="H31" s="42">
        <v>1</v>
      </c>
      <c r="I31" s="56">
        <f t="shared" si="3"/>
        <v>34497.18</v>
      </c>
      <c r="J31" s="71">
        <v>35709.54</v>
      </c>
      <c r="K31" s="15">
        <v>34717.61</v>
      </c>
      <c r="L31" s="15">
        <v>33064.39</v>
      </c>
      <c r="M31" s="15"/>
      <c r="N31" s="15"/>
      <c r="O31" s="15"/>
      <c r="P31" s="16">
        <f t="shared" si="0"/>
        <v>34497.18</v>
      </c>
      <c r="Q31" s="17">
        <f t="shared" si="4"/>
        <v>1336.2809095771433</v>
      </c>
      <c r="R31" s="18">
        <f t="shared" si="5"/>
        <v>3.873594623030472</v>
      </c>
      <c r="S31" s="19">
        <f t="shared" si="1"/>
        <v>68994.36</v>
      </c>
    </row>
    <row r="32" spans="1:19" ht="186" customHeight="1">
      <c r="A32" s="21">
        <v>22</v>
      </c>
      <c r="B32" s="21" t="s">
        <v>96</v>
      </c>
      <c r="C32" s="21" t="s">
        <v>64</v>
      </c>
      <c r="D32" s="22" t="s">
        <v>27</v>
      </c>
      <c r="E32" s="22">
        <v>2</v>
      </c>
      <c r="F32" s="44">
        <v>1</v>
      </c>
      <c r="G32" s="55">
        <f t="shared" si="2"/>
        <v>1620.3266666666666</v>
      </c>
      <c r="H32" s="42">
        <v>1</v>
      </c>
      <c r="I32" s="56">
        <f t="shared" si="3"/>
        <v>1620.3266666666666</v>
      </c>
      <c r="J32" s="71">
        <v>1677.27</v>
      </c>
      <c r="K32" s="15">
        <v>1630.68</v>
      </c>
      <c r="L32" s="15">
        <v>1553.03</v>
      </c>
      <c r="M32" s="15"/>
      <c r="N32" s="15"/>
      <c r="O32" s="15"/>
      <c r="P32" s="16">
        <f t="shared" si="0"/>
        <v>1620.3266666666666</v>
      </c>
      <c r="Q32" s="17">
        <f t="shared" si="4"/>
        <v>62.763747763613814</v>
      </c>
      <c r="R32" s="18">
        <f t="shared" si="5"/>
        <v>3.873524336467985</v>
      </c>
      <c r="S32" s="19">
        <f t="shared" si="1"/>
        <v>3240.653333333333</v>
      </c>
    </row>
    <row r="33" spans="1:19" ht="300">
      <c r="A33" s="21">
        <v>23</v>
      </c>
      <c r="B33" s="21" t="s">
        <v>65</v>
      </c>
      <c r="C33" s="21" t="s">
        <v>21</v>
      </c>
      <c r="D33" s="22" t="s">
        <v>39</v>
      </c>
      <c r="E33" s="22">
        <v>2</v>
      </c>
      <c r="F33" s="45">
        <v>1</v>
      </c>
      <c r="G33" s="55">
        <f t="shared" si="2"/>
        <v>4002.486666666666</v>
      </c>
      <c r="H33" s="43">
        <v>1</v>
      </c>
      <c r="I33" s="56">
        <f t="shared" si="3"/>
        <v>4002.486666666666</v>
      </c>
      <c r="J33" s="71">
        <v>4143.15</v>
      </c>
      <c r="K33" s="15">
        <v>4028.06</v>
      </c>
      <c r="L33" s="15">
        <v>3836.25</v>
      </c>
      <c r="M33" s="15"/>
      <c r="N33" s="15"/>
      <c r="O33" s="15"/>
      <c r="P33" s="16">
        <f t="shared" si="0"/>
        <v>4002.486666666666</v>
      </c>
      <c r="Q33" s="17">
        <f t="shared" si="4"/>
        <v>155.0399917225685</v>
      </c>
      <c r="R33" s="18">
        <f t="shared" si="5"/>
        <v>3.873591710217694</v>
      </c>
      <c r="S33" s="19">
        <f t="shared" si="1"/>
        <v>8004.973333333332</v>
      </c>
    </row>
    <row r="34" spans="1:19" ht="375">
      <c r="A34" s="21">
        <v>24</v>
      </c>
      <c r="B34" s="21" t="s">
        <v>66</v>
      </c>
      <c r="C34" s="21" t="s">
        <v>67</v>
      </c>
      <c r="D34" s="22" t="s">
        <v>27</v>
      </c>
      <c r="E34" s="22">
        <v>1</v>
      </c>
      <c r="F34" s="45">
        <v>1</v>
      </c>
      <c r="G34" s="55">
        <f t="shared" si="2"/>
        <v>4491.079999999999</v>
      </c>
      <c r="H34" s="43"/>
      <c r="I34" s="56">
        <f t="shared" si="3"/>
        <v>0</v>
      </c>
      <c r="J34" s="71">
        <v>4648.91</v>
      </c>
      <c r="K34" s="15">
        <v>4519.78</v>
      </c>
      <c r="L34" s="15">
        <v>4304.55</v>
      </c>
      <c r="M34" s="15"/>
      <c r="N34" s="15"/>
      <c r="O34" s="15"/>
      <c r="P34" s="16">
        <f t="shared" si="0"/>
        <v>4491.079999999999</v>
      </c>
      <c r="Q34" s="17">
        <f t="shared" si="4"/>
        <v>173.96470877740776</v>
      </c>
      <c r="R34" s="18">
        <f t="shared" si="5"/>
        <v>3.873560675325485</v>
      </c>
      <c r="S34" s="19">
        <f t="shared" si="1"/>
        <v>4491.079999999999</v>
      </c>
    </row>
    <row r="35" spans="1:19" ht="144" customHeight="1">
      <c r="A35" s="21">
        <v>25</v>
      </c>
      <c r="B35" s="21" t="s">
        <v>68</v>
      </c>
      <c r="C35" s="21" t="s">
        <v>103</v>
      </c>
      <c r="D35" s="22" t="s">
        <v>27</v>
      </c>
      <c r="E35" s="22">
        <v>1</v>
      </c>
      <c r="F35" s="45">
        <v>1</v>
      </c>
      <c r="G35" s="55">
        <f t="shared" si="2"/>
        <v>5006.696666666667</v>
      </c>
      <c r="H35" s="43"/>
      <c r="I35" s="56">
        <f t="shared" si="3"/>
        <v>0</v>
      </c>
      <c r="J35" s="71">
        <v>5182.65</v>
      </c>
      <c r="K35" s="15">
        <v>5038.69</v>
      </c>
      <c r="L35" s="15">
        <v>4798.75</v>
      </c>
      <c r="M35" s="15"/>
      <c r="N35" s="15"/>
      <c r="O35" s="15"/>
      <c r="P35" s="16">
        <f t="shared" si="0"/>
        <v>5006.696666666667</v>
      </c>
      <c r="Q35" s="17">
        <f t="shared" si="4"/>
        <v>193.9393785009332</v>
      </c>
      <c r="R35" s="18">
        <f t="shared" si="5"/>
        <v>3.8735995290494234</v>
      </c>
      <c r="S35" s="19">
        <f t="shared" si="1"/>
        <v>5006.696666666667</v>
      </c>
    </row>
    <row r="36" spans="1:19" ht="375.75" customHeight="1">
      <c r="A36" s="21">
        <v>26</v>
      </c>
      <c r="B36" s="21" t="s">
        <v>69</v>
      </c>
      <c r="C36" s="21" t="s">
        <v>70</v>
      </c>
      <c r="D36" s="22" t="s">
        <v>27</v>
      </c>
      <c r="E36" s="22">
        <v>2</v>
      </c>
      <c r="F36" s="45">
        <v>1</v>
      </c>
      <c r="G36" s="55">
        <f t="shared" si="2"/>
        <v>4189.14</v>
      </c>
      <c r="H36" s="43">
        <v>1</v>
      </c>
      <c r="I36" s="56">
        <f t="shared" si="3"/>
        <v>4189.14</v>
      </c>
      <c r="J36" s="71">
        <v>4336.36</v>
      </c>
      <c r="K36" s="15">
        <v>4215.91</v>
      </c>
      <c r="L36" s="15">
        <v>4015.15</v>
      </c>
      <c r="M36" s="15"/>
      <c r="N36" s="15"/>
      <c r="O36" s="15"/>
      <c r="P36" s="16">
        <f t="shared" si="0"/>
        <v>4189.14</v>
      </c>
      <c r="Q36" s="17">
        <f t="shared" si="4"/>
        <v>162.2696542795303</v>
      </c>
      <c r="R36" s="18">
        <f t="shared" si="5"/>
        <v>3.873579166118351</v>
      </c>
      <c r="S36" s="19">
        <f t="shared" si="1"/>
        <v>8378.28</v>
      </c>
    </row>
    <row r="37" spans="1:19" ht="119.25" customHeight="1">
      <c r="A37" s="21">
        <v>27</v>
      </c>
      <c r="B37" s="21" t="s">
        <v>97</v>
      </c>
      <c r="C37" s="21" t="s">
        <v>71</v>
      </c>
      <c r="D37" s="22" t="s">
        <v>27</v>
      </c>
      <c r="E37" s="22">
        <v>2</v>
      </c>
      <c r="F37" s="45">
        <v>1</v>
      </c>
      <c r="G37" s="55">
        <f t="shared" si="2"/>
        <v>1148.4399999999998</v>
      </c>
      <c r="H37" s="43">
        <v>1</v>
      </c>
      <c r="I37" s="56">
        <f t="shared" si="3"/>
        <v>1148.4399999999998</v>
      </c>
      <c r="J37" s="71">
        <v>1188.8</v>
      </c>
      <c r="K37" s="15">
        <v>1155.78</v>
      </c>
      <c r="L37" s="15">
        <v>1100.74</v>
      </c>
      <c r="M37" s="15"/>
      <c r="N37" s="15"/>
      <c r="O37" s="15"/>
      <c r="P37" s="16">
        <f t="shared" si="0"/>
        <v>1148.4399999999998</v>
      </c>
      <c r="Q37" s="17">
        <f t="shared" si="4"/>
        <v>44.486487836197696</v>
      </c>
      <c r="R37" s="18">
        <f t="shared" si="5"/>
        <v>3.8736449301833535</v>
      </c>
      <c r="S37" s="19">
        <f t="shared" si="1"/>
        <v>2296.8799999999997</v>
      </c>
    </row>
    <row r="38" spans="1:19" ht="127.5" customHeight="1">
      <c r="A38" s="21">
        <v>28</v>
      </c>
      <c r="B38" s="21" t="s">
        <v>72</v>
      </c>
      <c r="C38" s="21" t="s">
        <v>73</v>
      </c>
      <c r="D38" s="22" t="s">
        <v>39</v>
      </c>
      <c r="E38" s="22">
        <v>1</v>
      </c>
      <c r="F38" s="45">
        <v>1</v>
      </c>
      <c r="G38" s="55">
        <f t="shared" si="2"/>
        <v>814.1133333333333</v>
      </c>
      <c r="H38" s="43"/>
      <c r="I38" s="56">
        <f t="shared" si="3"/>
        <v>0</v>
      </c>
      <c r="J38" s="71">
        <v>842.72</v>
      </c>
      <c r="K38" s="15">
        <v>819.32</v>
      </c>
      <c r="L38" s="15">
        <v>780.3</v>
      </c>
      <c r="M38" s="15"/>
      <c r="N38" s="15"/>
      <c r="O38" s="15"/>
      <c r="P38" s="16">
        <f t="shared" si="0"/>
        <v>814.1133333333333</v>
      </c>
      <c r="Q38" s="17">
        <f t="shared" si="4"/>
        <v>31.534047208268845</v>
      </c>
      <c r="R38" s="18">
        <f t="shared" si="5"/>
        <v>3.8734222763745643</v>
      </c>
      <c r="S38" s="19">
        <f t="shared" si="1"/>
        <v>814.1133333333333</v>
      </c>
    </row>
    <row r="39" spans="1:19" ht="123.75" customHeight="1">
      <c r="A39" s="21">
        <v>29</v>
      </c>
      <c r="B39" s="21" t="s">
        <v>98</v>
      </c>
      <c r="C39" s="21" t="s">
        <v>20</v>
      </c>
      <c r="D39" s="22" t="s">
        <v>39</v>
      </c>
      <c r="E39" s="22">
        <v>1</v>
      </c>
      <c r="F39" s="45">
        <v>1</v>
      </c>
      <c r="G39" s="55">
        <f t="shared" si="2"/>
        <v>1233.033333333333</v>
      </c>
      <c r="H39" s="43"/>
      <c r="I39" s="56">
        <f t="shared" si="3"/>
        <v>0</v>
      </c>
      <c r="J39" s="71">
        <v>1276.37</v>
      </c>
      <c r="K39" s="15">
        <v>1240.91</v>
      </c>
      <c r="L39" s="15">
        <v>1181.82</v>
      </c>
      <c r="M39" s="15"/>
      <c r="N39" s="15"/>
      <c r="O39" s="15"/>
      <c r="P39" s="16">
        <f t="shared" si="0"/>
        <v>1233.033333333333</v>
      </c>
      <c r="Q39" s="17">
        <f t="shared" si="4"/>
        <v>47.76460021117977</v>
      </c>
      <c r="R39" s="18">
        <f t="shared" si="5"/>
        <v>3.8737476854786115</v>
      </c>
      <c r="S39" s="19">
        <f t="shared" si="1"/>
        <v>1233.033333333333</v>
      </c>
    </row>
    <row r="40" spans="1:19" ht="194.25" customHeight="1">
      <c r="A40" s="21">
        <v>30</v>
      </c>
      <c r="B40" s="21" t="s">
        <v>74</v>
      </c>
      <c r="C40" s="21" t="s">
        <v>75</v>
      </c>
      <c r="D40" s="22" t="s">
        <v>39</v>
      </c>
      <c r="E40" s="22">
        <v>5</v>
      </c>
      <c r="F40" s="45">
        <v>3</v>
      </c>
      <c r="G40" s="55">
        <f t="shared" si="2"/>
        <v>21649.17</v>
      </c>
      <c r="H40" s="43">
        <v>2</v>
      </c>
      <c r="I40" s="56">
        <f t="shared" si="3"/>
        <v>14432.779999999999</v>
      </c>
      <c r="J40" s="71">
        <v>7470</v>
      </c>
      <c r="K40" s="15">
        <v>7262.5</v>
      </c>
      <c r="L40" s="15">
        <v>6916.67</v>
      </c>
      <c r="M40" s="15"/>
      <c r="N40" s="15"/>
      <c r="O40" s="15"/>
      <c r="P40" s="16">
        <f t="shared" si="0"/>
        <v>7216.389999999999</v>
      </c>
      <c r="Q40" s="17">
        <f t="shared" si="4"/>
        <v>279.5319682970302</v>
      </c>
      <c r="R40" s="18">
        <f t="shared" si="5"/>
        <v>3.873570695278806</v>
      </c>
      <c r="S40" s="19">
        <f t="shared" si="1"/>
        <v>36081.95</v>
      </c>
    </row>
    <row r="41" spans="1:19" ht="177" customHeight="1">
      <c r="A41" s="21">
        <v>31</v>
      </c>
      <c r="B41" s="21" t="s">
        <v>76</v>
      </c>
      <c r="C41" s="21" t="s">
        <v>75</v>
      </c>
      <c r="D41" s="22" t="s">
        <v>77</v>
      </c>
      <c r="E41" s="22">
        <v>2</v>
      </c>
      <c r="F41" s="45">
        <v>1</v>
      </c>
      <c r="G41" s="55">
        <f t="shared" si="2"/>
        <v>7350.753333333334</v>
      </c>
      <c r="H41" s="43">
        <v>1</v>
      </c>
      <c r="I41" s="56">
        <f t="shared" si="3"/>
        <v>7350.753333333334</v>
      </c>
      <c r="J41" s="71">
        <v>7609.09</v>
      </c>
      <c r="K41" s="15">
        <v>7397.72</v>
      </c>
      <c r="L41" s="15">
        <v>7045.45</v>
      </c>
      <c r="M41" s="15"/>
      <c r="N41" s="15"/>
      <c r="O41" s="15"/>
      <c r="P41" s="16">
        <f t="shared" si="0"/>
        <v>7350.753333333334</v>
      </c>
      <c r="Q41" s="17">
        <f t="shared" si="4"/>
        <v>284.74008013152974</v>
      </c>
      <c r="R41" s="18">
        <f t="shared" si="5"/>
        <v>3.873617671814994</v>
      </c>
      <c r="S41" s="19">
        <f t="shared" si="1"/>
        <v>14701.506666666668</v>
      </c>
    </row>
    <row r="42" spans="1:19" ht="165.75" customHeight="1">
      <c r="A42" s="21">
        <v>32</v>
      </c>
      <c r="B42" s="21" t="s">
        <v>78</v>
      </c>
      <c r="C42" s="21" t="s">
        <v>79</v>
      </c>
      <c r="D42" s="22" t="s">
        <v>77</v>
      </c>
      <c r="E42" s="22">
        <v>3</v>
      </c>
      <c r="F42" s="45">
        <v>2</v>
      </c>
      <c r="G42" s="55">
        <f t="shared" si="2"/>
        <v>10638.826666666666</v>
      </c>
      <c r="H42" s="43">
        <v>1</v>
      </c>
      <c r="I42" s="56">
        <f t="shared" si="3"/>
        <v>5319.413333333333</v>
      </c>
      <c r="J42" s="71">
        <v>5506.36</v>
      </c>
      <c r="K42" s="15">
        <v>5353.4</v>
      </c>
      <c r="L42" s="15">
        <v>5098.48</v>
      </c>
      <c r="M42" s="15"/>
      <c r="N42" s="15"/>
      <c r="O42" s="15"/>
      <c r="P42" s="16">
        <f t="shared" si="0"/>
        <v>5319.413333333333</v>
      </c>
      <c r="Q42" s="17">
        <f t="shared" si="4"/>
        <v>206.05301194920813</v>
      </c>
      <c r="R42" s="18">
        <f t="shared" si="5"/>
        <v>3.873604080698275</v>
      </c>
      <c r="S42" s="19">
        <f t="shared" si="1"/>
        <v>15958.239999999998</v>
      </c>
    </row>
    <row r="43" spans="1:19" ht="171.75" customHeight="1">
      <c r="A43" s="21">
        <v>33</v>
      </c>
      <c r="B43" s="21" t="s">
        <v>80</v>
      </c>
      <c r="C43" s="21" t="s">
        <v>81</v>
      </c>
      <c r="D43" s="22" t="s">
        <v>37</v>
      </c>
      <c r="E43" s="22">
        <v>2</v>
      </c>
      <c r="F43" s="45">
        <v>1</v>
      </c>
      <c r="G43" s="55">
        <f t="shared" si="2"/>
        <v>853.6333333333333</v>
      </c>
      <c r="H43" s="43">
        <v>1</v>
      </c>
      <c r="I43" s="56">
        <f t="shared" si="3"/>
        <v>853.6333333333333</v>
      </c>
      <c r="J43" s="71">
        <v>883.63</v>
      </c>
      <c r="K43" s="15">
        <v>859.09</v>
      </c>
      <c r="L43" s="15">
        <v>818.18</v>
      </c>
      <c r="M43" s="15"/>
      <c r="N43" s="15"/>
      <c r="O43" s="15"/>
      <c r="P43" s="16">
        <f t="shared" si="0"/>
        <v>853.6333333333333</v>
      </c>
      <c r="Q43" s="17">
        <f t="shared" si="4"/>
        <v>33.06443759287586</v>
      </c>
      <c r="R43" s="18">
        <f t="shared" si="5"/>
        <v>3.8733770462973016</v>
      </c>
      <c r="S43" s="19">
        <f t="shared" si="1"/>
        <v>1707.2666666666667</v>
      </c>
    </row>
    <row r="44" spans="1:19" ht="168.75">
      <c r="A44" s="21">
        <v>34</v>
      </c>
      <c r="B44" s="21" t="s">
        <v>99</v>
      </c>
      <c r="C44" s="21" t="s">
        <v>82</v>
      </c>
      <c r="D44" s="22" t="s">
        <v>37</v>
      </c>
      <c r="E44" s="22">
        <v>1</v>
      </c>
      <c r="F44" s="45">
        <v>1</v>
      </c>
      <c r="G44" s="55">
        <f t="shared" si="2"/>
        <v>523.2533333333333</v>
      </c>
      <c r="H44" s="43"/>
      <c r="I44" s="56">
        <f t="shared" si="3"/>
        <v>0</v>
      </c>
      <c r="J44" s="71">
        <v>541.64</v>
      </c>
      <c r="K44" s="15">
        <v>526.6</v>
      </c>
      <c r="L44" s="15">
        <v>501.52</v>
      </c>
      <c r="M44" s="15"/>
      <c r="N44" s="15"/>
      <c r="O44" s="15"/>
      <c r="P44" s="16">
        <f t="shared" si="0"/>
        <v>523.2533333333333</v>
      </c>
      <c r="Q44" s="17">
        <f t="shared" si="4"/>
        <v>20.268293794330717</v>
      </c>
      <c r="R44" s="18">
        <f t="shared" si="5"/>
        <v>3.873514510689032</v>
      </c>
      <c r="S44" s="19">
        <f t="shared" si="1"/>
        <v>523.2533333333333</v>
      </c>
    </row>
    <row r="45" spans="1:19" ht="189.75" customHeight="1">
      <c r="A45" s="21">
        <v>35</v>
      </c>
      <c r="B45" s="21" t="s">
        <v>100</v>
      </c>
      <c r="C45" s="21" t="s">
        <v>83</v>
      </c>
      <c r="D45" s="22" t="s">
        <v>27</v>
      </c>
      <c r="E45" s="22">
        <v>1</v>
      </c>
      <c r="F45" s="45">
        <v>1</v>
      </c>
      <c r="G45" s="55">
        <f t="shared" si="2"/>
        <v>1817.9233333333334</v>
      </c>
      <c r="H45" s="43"/>
      <c r="I45" s="56">
        <f t="shared" si="3"/>
        <v>0</v>
      </c>
      <c r="J45" s="71">
        <v>1881.81</v>
      </c>
      <c r="K45" s="15">
        <v>1829.54</v>
      </c>
      <c r="L45" s="15">
        <v>1742.42</v>
      </c>
      <c r="M45" s="15"/>
      <c r="N45" s="15"/>
      <c r="O45" s="15"/>
      <c r="P45" s="16">
        <f t="shared" si="0"/>
        <v>1817.9233333333334</v>
      </c>
      <c r="Q45" s="17">
        <f t="shared" si="4"/>
        <v>70.41735037143009</v>
      </c>
      <c r="R45" s="18">
        <f t="shared" si="5"/>
        <v>3.873504953716241</v>
      </c>
      <c r="S45" s="19">
        <f t="shared" si="1"/>
        <v>1817.9233333333334</v>
      </c>
    </row>
    <row r="46" spans="1:19" ht="125.25" customHeight="1">
      <c r="A46" s="21">
        <v>36</v>
      </c>
      <c r="B46" s="21" t="s">
        <v>101</v>
      </c>
      <c r="C46" s="21" t="s">
        <v>84</v>
      </c>
      <c r="D46" s="22" t="s">
        <v>27</v>
      </c>
      <c r="E46" s="22">
        <v>2</v>
      </c>
      <c r="F46" s="45">
        <v>1</v>
      </c>
      <c r="G46" s="55">
        <f t="shared" si="2"/>
        <v>23537.600000000002</v>
      </c>
      <c r="H46" s="43">
        <v>1</v>
      </c>
      <c r="I46" s="56">
        <f t="shared" si="3"/>
        <v>23537.600000000002</v>
      </c>
      <c r="J46" s="71">
        <v>24364.8</v>
      </c>
      <c r="K46" s="15">
        <v>23688</v>
      </c>
      <c r="L46" s="15">
        <v>22560</v>
      </c>
      <c r="M46" s="15"/>
      <c r="N46" s="15"/>
      <c r="O46" s="15"/>
      <c r="P46" s="16">
        <f t="shared" si="0"/>
        <v>23537.600000000002</v>
      </c>
      <c r="Q46" s="17">
        <f t="shared" si="4"/>
        <v>911.7515451042544</v>
      </c>
      <c r="R46" s="18">
        <f t="shared" si="5"/>
        <v>3.873596055265848</v>
      </c>
      <c r="S46" s="19">
        <f t="shared" si="1"/>
        <v>47075.200000000004</v>
      </c>
    </row>
    <row r="47" spans="1:19" ht="153.75" customHeight="1">
      <c r="A47" s="21">
        <v>37</v>
      </c>
      <c r="B47" s="21" t="s">
        <v>102</v>
      </c>
      <c r="C47" s="21" t="s">
        <v>64</v>
      </c>
      <c r="D47" s="22" t="s">
        <v>27</v>
      </c>
      <c r="E47" s="22">
        <v>1</v>
      </c>
      <c r="F47" s="45">
        <v>1</v>
      </c>
      <c r="G47" s="55">
        <f t="shared" si="2"/>
        <v>11516.186666666666</v>
      </c>
      <c r="H47" s="43"/>
      <c r="I47" s="56">
        <f t="shared" si="3"/>
        <v>0</v>
      </c>
      <c r="J47" s="71">
        <v>11920.91</v>
      </c>
      <c r="K47" s="15">
        <v>11589.77</v>
      </c>
      <c r="L47" s="15">
        <v>11037.88</v>
      </c>
      <c r="M47" s="15"/>
      <c r="N47" s="15"/>
      <c r="O47" s="15"/>
      <c r="P47" s="16">
        <f t="shared" si="0"/>
        <v>11516.186666666666</v>
      </c>
      <c r="Q47" s="17">
        <f t="shared" si="4"/>
        <v>446.09009788761887</v>
      </c>
      <c r="R47" s="18">
        <f t="shared" si="5"/>
        <v>3.8735921082176987</v>
      </c>
      <c r="S47" s="19">
        <f t="shared" si="1"/>
        <v>11516.186666666666</v>
      </c>
    </row>
    <row r="48" spans="1:19" ht="210" customHeight="1">
      <c r="A48" s="21">
        <v>38</v>
      </c>
      <c r="B48" s="21" t="s">
        <v>85</v>
      </c>
      <c r="C48" s="21" t="s">
        <v>62</v>
      </c>
      <c r="D48" s="22" t="s">
        <v>27</v>
      </c>
      <c r="E48" s="22">
        <v>2</v>
      </c>
      <c r="F48" s="45">
        <v>2</v>
      </c>
      <c r="G48" s="55">
        <f t="shared" si="2"/>
        <v>23632.606666666663</v>
      </c>
      <c r="H48" s="43"/>
      <c r="I48" s="56">
        <f t="shared" si="3"/>
        <v>0</v>
      </c>
      <c r="J48" s="71">
        <v>12231.57</v>
      </c>
      <c r="K48" s="15">
        <v>11891.81</v>
      </c>
      <c r="L48" s="15">
        <v>11325.53</v>
      </c>
      <c r="M48" s="15"/>
      <c r="N48" s="15"/>
      <c r="O48" s="15"/>
      <c r="P48" s="16">
        <f t="shared" si="0"/>
        <v>11816.303333333331</v>
      </c>
      <c r="Q48" s="17">
        <f t="shared" si="4"/>
        <v>457.71504556152115</v>
      </c>
      <c r="R48" s="18">
        <f t="shared" si="5"/>
        <v>3.8735891644751947</v>
      </c>
      <c r="S48" s="19">
        <f t="shared" si="1"/>
        <v>23632.606666666663</v>
      </c>
    </row>
    <row r="49" spans="1:19" ht="206.25">
      <c r="A49" s="21">
        <v>39</v>
      </c>
      <c r="B49" s="21" t="s">
        <v>86</v>
      </c>
      <c r="C49" s="21" t="s">
        <v>87</v>
      </c>
      <c r="D49" s="22" t="s">
        <v>27</v>
      </c>
      <c r="E49" s="22">
        <v>2</v>
      </c>
      <c r="F49" s="45">
        <v>2</v>
      </c>
      <c r="G49" s="55">
        <f t="shared" si="2"/>
        <v>138921.4</v>
      </c>
      <c r="H49" s="43"/>
      <c r="I49" s="56">
        <f t="shared" si="3"/>
        <v>0</v>
      </c>
      <c r="J49" s="71">
        <v>71901.81</v>
      </c>
      <c r="K49" s="15">
        <v>69904.54</v>
      </c>
      <c r="L49" s="15">
        <v>66575.75</v>
      </c>
      <c r="M49" s="15"/>
      <c r="N49" s="15"/>
      <c r="O49" s="15"/>
      <c r="P49" s="16">
        <f t="shared" si="0"/>
        <v>69460.7</v>
      </c>
      <c r="Q49" s="17">
        <f t="shared" si="4"/>
        <v>2690.627109077327</v>
      </c>
      <c r="R49" s="18">
        <f t="shared" si="5"/>
        <v>3.8735963056481246</v>
      </c>
      <c r="S49" s="19">
        <f t="shared" si="1"/>
        <v>138921.4</v>
      </c>
    </row>
    <row r="50" spans="1:19" ht="100.5" customHeight="1">
      <c r="A50" s="21">
        <v>40</v>
      </c>
      <c r="B50" s="21" t="s">
        <v>88</v>
      </c>
      <c r="C50" s="21" t="s">
        <v>89</v>
      </c>
      <c r="D50" s="22" t="s">
        <v>27</v>
      </c>
      <c r="E50" s="22">
        <v>20</v>
      </c>
      <c r="F50" s="45">
        <v>15</v>
      </c>
      <c r="G50" s="55">
        <f t="shared" si="2"/>
        <v>27091.049999999996</v>
      </c>
      <c r="H50" s="43">
        <v>5</v>
      </c>
      <c r="I50" s="56">
        <f t="shared" si="3"/>
        <v>9030.349999999999</v>
      </c>
      <c r="J50" s="71">
        <v>1869.54</v>
      </c>
      <c r="K50" s="15">
        <v>1817.61</v>
      </c>
      <c r="L50" s="15">
        <v>1731.06</v>
      </c>
      <c r="M50" s="15"/>
      <c r="N50" s="15"/>
      <c r="O50" s="15"/>
      <c r="P50" s="16">
        <f t="shared" si="0"/>
        <v>1806.0699999999997</v>
      </c>
      <c r="Q50" s="17">
        <f>STDEV(J50:N50)</f>
        <v>69.95753211771567</v>
      </c>
      <c r="R50" s="18">
        <f t="shared" si="5"/>
        <v>3.8734673693553234</v>
      </c>
      <c r="S50" s="19">
        <f t="shared" si="1"/>
        <v>36121.399999999994</v>
      </c>
    </row>
    <row r="51" spans="1:19" ht="18.75" customHeight="1">
      <c r="A51" s="60" t="s">
        <v>1</v>
      </c>
      <c r="B51" s="61"/>
      <c r="C51" s="61"/>
      <c r="D51" s="24"/>
      <c r="E51" s="24"/>
      <c r="F51" s="34"/>
      <c r="G51" s="57">
        <f>SUM(G11:G50)</f>
        <v>409989.36666666664</v>
      </c>
      <c r="H51" s="35"/>
      <c r="I51" s="58">
        <f>SUM(I11:I50)</f>
        <v>164993.82666666666</v>
      </c>
      <c r="J51" s="24"/>
      <c r="K51" s="24"/>
      <c r="L51" s="24"/>
      <c r="M51" s="24"/>
      <c r="N51" s="24"/>
      <c r="O51" s="24"/>
      <c r="P51" s="24"/>
      <c r="Q51" s="24"/>
      <c r="R51" s="25"/>
      <c r="S51" s="4">
        <f>SUM(S11:S50)</f>
        <v>574983.1933333334</v>
      </c>
    </row>
    <row r="52" spans="1:15" ht="18.75">
      <c r="A52" s="2"/>
      <c r="B52" s="2"/>
      <c r="C52" s="2"/>
      <c r="D52" s="3"/>
      <c r="E52" s="3"/>
      <c r="F52" s="36"/>
      <c r="G52" s="36"/>
      <c r="H52" s="59">
        <f>G51+I51</f>
        <v>574983.1933333334</v>
      </c>
      <c r="I52" s="37"/>
      <c r="J52" s="3"/>
      <c r="K52" s="3"/>
      <c r="L52" s="3"/>
      <c r="M52" s="3"/>
      <c r="N52" s="3"/>
      <c r="O52" s="3"/>
    </row>
    <row r="53" s="62" customFormat="1" ht="166.5" customHeight="1">
      <c r="A53" s="62" t="s">
        <v>104</v>
      </c>
    </row>
    <row r="54" spans="6:9" ht="18.75">
      <c r="F54" s="40"/>
      <c r="G54" s="40"/>
      <c r="H54" s="40"/>
      <c r="I54" s="40"/>
    </row>
    <row r="55" spans="6:9" ht="18.75">
      <c r="F55" s="40"/>
      <c r="G55" s="40"/>
      <c r="H55" s="40"/>
      <c r="I55" s="40"/>
    </row>
    <row r="56" spans="6:9" ht="18.75">
      <c r="F56" s="40"/>
      <c r="G56" s="40"/>
      <c r="H56" s="40"/>
      <c r="I56" s="40"/>
    </row>
    <row r="57" spans="6:9" ht="18.75">
      <c r="F57" s="40"/>
      <c r="G57" s="40"/>
      <c r="H57" s="40"/>
      <c r="I57" s="40"/>
    </row>
    <row r="58" spans="6:9" ht="18.75">
      <c r="F58" s="40"/>
      <c r="G58" s="40"/>
      <c r="H58" s="40"/>
      <c r="I58" s="40"/>
    </row>
    <row r="59" spans="6:9" ht="18.75">
      <c r="F59" s="40"/>
      <c r="G59" s="40"/>
      <c r="H59" s="40"/>
      <c r="I59" s="40"/>
    </row>
    <row r="60" spans="6:9" ht="18.75">
      <c r="F60" s="40"/>
      <c r="G60" s="40"/>
      <c r="H60" s="40"/>
      <c r="I60" s="40"/>
    </row>
    <row r="61" spans="6:9" ht="18.75">
      <c r="F61" s="40"/>
      <c r="G61" s="40"/>
      <c r="H61" s="40"/>
      <c r="I61" s="40"/>
    </row>
    <row r="62" spans="6:9" ht="18.75">
      <c r="F62" s="40"/>
      <c r="G62" s="40"/>
      <c r="H62" s="40"/>
      <c r="I62" s="40"/>
    </row>
    <row r="63" spans="6:9" ht="18.75">
      <c r="F63" s="40"/>
      <c r="G63" s="40"/>
      <c r="H63" s="40"/>
      <c r="I63" s="40"/>
    </row>
    <row r="64" spans="6:9" ht="18.75">
      <c r="F64" s="40"/>
      <c r="G64" s="40"/>
      <c r="H64" s="40"/>
      <c r="I64" s="40"/>
    </row>
    <row r="65" spans="3:15" ht="18.75">
      <c r="C65" s="1" t="s">
        <v>0</v>
      </c>
      <c r="D65" s="5"/>
      <c r="F65" s="40"/>
      <c r="G65" s="40"/>
      <c r="H65" s="40"/>
      <c r="I65" s="40"/>
      <c r="J65" s="5"/>
      <c r="K65" s="5"/>
      <c r="L65" s="5"/>
      <c r="M65" s="5"/>
      <c r="N65" s="5"/>
      <c r="O65" s="5"/>
    </row>
    <row r="66" spans="6:9" ht="18.75">
      <c r="F66" s="40"/>
      <c r="G66" s="40"/>
      <c r="H66" s="40"/>
      <c r="I66" s="40"/>
    </row>
    <row r="67" spans="6:9" ht="18.75">
      <c r="F67" s="40"/>
      <c r="G67" s="40"/>
      <c r="H67" s="40"/>
      <c r="I67" s="40"/>
    </row>
    <row r="68" spans="6:9" ht="18.75">
      <c r="F68" s="40"/>
      <c r="G68" s="40"/>
      <c r="H68" s="40"/>
      <c r="I68" s="40"/>
    </row>
    <row r="69" spans="6:9" ht="18.75">
      <c r="F69" s="40"/>
      <c r="G69" s="40"/>
      <c r="H69" s="40"/>
      <c r="I69" s="40"/>
    </row>
    <row r="70" spans="6:9" ht="18.75">
      <c r="F70" s="40"/>
      <c r="G70" s="40"/>
      <c r="H70" s="40"/>
      <c r="I70" s="40"/>
    </row>
    <row r="71" spans="6:9" ht="18.75">
      <c r="F71" s="40"/>
      <c r="G71" s="40"/>
      <c r="H71" s="40"/>
      <c r="I71" s="40"/>
    </row>
    <row r="72" spans="6:9" ht="18.75">
      <c r="F72" s="40"/>
      <c r="G72" s="40"/>
      <c r="H72" s="40"/>
      <c r="I72" s="40"/>
    </row>
    <row r="73" spans="6:9" ht="18.75">
      <c r="F73" s="40"/>
      <c r="G73" s="40"/>
      <c r="H73" s="40"/>
      <c r="I73" s="40"/>
    </row>
    <row r="74" spans="6:9" ht="18.75">
      <c r="F74" s="40"/>
      <c r="G74" s="40"/>
      <c r="H74" s="40"/>
      <c r="I74" s="40"/>
    </row>
    <row r="75" spans="6:9" ht="18.75">
      <c r="F75" s="38"/>
      <c r="G75" s="38"/>
      <c r="H75" s="38"/>
      <c r="I75" s="38"/>
    </row>
    <row r="76" spans="6:9" ht="18.75">
      <c r="F76" s="3"/>
      <c r="G76" s="3"/>
      <c r="H76" s="3"/>
      <c r="I76" s="3"/>
    </row>
    <row r="77" spans="6:9" ht="18.75">
      <c r="F77" s="23"/>
      <c r="G77" s="23"/>
      <c r="H77" s="23"/>
      <c r="I77" s="23"/>
    </row>
  </sheetData>
  <sheetProtection/>
  <mergeCells count="14">
    <mergeCell ref="A2:S2"/>
    <mergeCell ref="A9:A10"/>
    <mergeCell ref="A7:O7"/>
    <mergeCell ref="C9:C10"/>
    <mergeCell ref="D9:D10"/>
    <mergeCell ref="A8:O8"/>
    <mergeCell ref="A5:O5"/>
    <mergeCell ref="A51:C51"/>
    <mergeCell ref="A53:IV53"/>
    <mergeCell ref="A6:O6"/>
    <mergeCell ref="A4:S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2019-02-14T12:06:46Z</cp:lastPrinted>
  <dcterms:created xsi:type="dcterms:W3CDTF">2011-05-04T10:33:42Z</dcterms:created>
  <dcterms:modified xsi:type="dcterms:W3CDTF">2019-11-27T10:41:20Z</dcterms:modified>
  <cp:category/>
  <cp:version/>
  <cp:contentType/>
  <cp:contentStatus/>
</cp:coreProperties>
</file>