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3920" windowHeight="7695" activeTab="0"/>
  </bookViews>
  <sheets>
    <sheet name="Приложение 7 Общее" sheetId="1" r:id="rId1"/>
    <sheet name="Лист1" sheetId="2" r:id="rId2"/>
  </sheets>
  <definedNames>
    <definedName name="OLE_LINK1" localSheetId="0">'Приложение 7 Общее'!#REF!</definedName>
    <definedName name="_xlnm.Print_Area" localSheetId="0">'Приложение 7 Общее'!$A$1:$R$70</definedName>
  </definedNames>
  <calcPr fullCalcOnLoad="1"/>
</workbook>
</file>

<file path=xl/sharedStrings.xml><?xml version="1.0" encoding="utf-8"?>
<sst xmlns="http://schemas.openxmlformats.org/spreadsheetml/2006/main" count="134" uniqueCount="87">
  <si>
    <t>Начальная (максимальная) цена контракта, руб.**</t>
  </si>
  <si>
    <t>Таблица для обоснования начальной (максимальной) цены контракта при выборе метода сопоставимых рыночных цен (анализа рынка)</t>
  </si>
  <si>
    <t>(указывается предмет государственного контракта/договора)</t>
  </si>
  <si>
    <t>Обоснование начальной (максимальной) цены  контракта (лота)</t>
  </si>
  <si>
    <t>№</t>
  </si>
  <si>
    <t>Ед. изм</t>
  </si>
  <si>
    <t>Однородность совокупности значений выявленных цен, используемых в расчете Н(М)ЦК, ЦКЕП</t>
  </si>
  <si>
    <t>Н(М)ЦК, ЦКЕП, определяемая методом сопоставимых рыночных цен (анализа рынка)*</t>
  </si>
  <si>
    <t>Применяемый коэффициент</t>
  </si>
  <si>
    <t xml:space="preserve">Средняя арифметическая цена за единицу     &lt;ц&gt; </t>
  </si>
  <si>
    <t>Среднее квадратичное отклонение</t>
  </si>
  <si>
    <r>
      <t xml:space="preserve">коэффициент вариации цен V (%)           </t>
    </r>
    <r>
      <rPr>
        <i/>
        <sz val="12"/>
        <rFont val="Times New Roman"/>
        <family val="1"/>
      </rPr>
      <t xml:space="preserve">         (не должен превышать 33%)</t>
    </r>
  </si>
  <si>
    <r>
      <rPr>
        <b/>
        <sz val="12"/>
        <rFont val="Times New Roman"/>
        <family val="1"/>
      </rPr>
      <t>Расчет Н(М)ЦК по формуле</t>
    </r>
    <r>
      <rPr>
        <sz val="12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</si>
  <si>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Используемый метод определения начальной (максимальной) цены контракта - метод сопоставимых рыночных цен (анализа рынка)</t>
  </si>
  <si>
    <t>Наименование товара, работы, услуги, входящих в объект закупки</t>
  </si>
  <si>
    <r>
      <t>Источник цены №4 ______________
 (</t>
    </r>
    <r>
      <rPr>
        <vertAlign val="superscript"/>
        <sz val="10"/>
        <rFont val="Times New Roman"/>
        <family val="1"/>
      </rPr>
      <t>реквизиты документа)</t>
    </r>
  </si>
  <si>
    <r>
      <t>Источник цены №5 ______________
 (</t>
    </r>
    <r>
      <rPr>
        <vertAlign val="superscript"/>
        <sz val="10"/>
        <rFont val="Times New Roman"/>
        <family val="1"/>
      </rPr>
      <t>реквизиты документа)</t>
    </r>
  </si>
  <si>
    <t xml:space="preserve"> - </t>
  </si>
  <si>
    <t>Общее кол-во</t>
  </si>
  <si>
    <t xml:space="preserve">Работник контрактной службы/контрактный"
управляющий:                                                    ________________________Т.В. Пестерева
                                                                           (подпись)                     (инициалы, фамилия)    
    "__" ______________ 20__ г.
</t>
  </si>
  <si>
    <t xml:space="preserve">УТВЕРЖДАЮ
 Главный врач
ЧУЗ "РЖД-МЕДИЦИНА" г.Новороссийск
_ __________________________ М. В. Бакланов
«____» _________________2019 год
</t>
  </si>
  <si>
    <t>ПД</t>
  </si>
  <si>
    <t>СУММА ПД</t>
  </si>
  <si>
    <t>ОМС</t>
  </si>
  <si>
    <t>СУММА ОМС</t>
  </si>
  <si>
    <t>Емкость-контейнер  для сбора острого инсрум-я 1,5л</t>
  </si>
  <si>
    <t>Емкость-контейнер  для сбора острого инсрум-я 0,5л</t>
  </si>
  <si>
    <t>Гель для ЭКГ «Униагель»(гель для ЭКГ,ЭЭГ, РЭГ, ЭМГ)200 мл средней вязкости</t>
  </si>
  <si>
    <t>Гель для УЗИ «Медиагель» 5000 мл средней вязкости</t>
  </si>
  <si>
    <t>Бахилы п/эт низкие</t>
  </si>
  <si>
    <t>Перчатки смотровые стерильные  р.7,5</t>
  </si>
  <si>
    <t>Перчатки смотровые стерильные  р.7,0</t>
  </si>
  <si>
    <t>Перчатки смотровые н/стер  р.L нитрил</t>
  </si>
  <si>
    <t>Перчатки смотровые н/стер  р.L латексные</t>
  </si>
  <si>
    <t>Перчатки смотровые н/стер  р.M нитрил</t>
  </si>
  <si>
    <t>Перчатки смотровые н/стер  р.M  латексные</t>
  </si>
  <si>
    <t>Перчатки смотровые н/стер  р.S нитрил</t>
  </si>
  <si>
    <t>Перчатки смотровые н/стер  р.S латексные</t>
  </si>
  <si>
    <t>шприц иньекционный о/р 10мл</t>
  </si>
  <si>
    <t>шприц иньекционный о/р 5мл</t>
  </si>
  <si>
    <t>шприц иньекционный о/р 2мл</t>
  </si>
  <si>
    <t>Система   ИНФУЗИОННАЯ для переливания растворов (пластик. Шип), игла 0,80 х 40 – 21G, SFM</t>
  </si>
  <si>
    <t>Простынь одноразовая в рулоне н/с 80*200 (100 шт)</t>
  </si>
  <si>
    <t>Шапочка Шарлотка на резинке</t>
  </si>
  <si>
    <t>Маска 3-х слойная на резинке</t>
  </si>
  <si>
    <t xml:space="preserve">Повязка для фиксации в/в катетеров </t>
  </si>
  <si>
    <t>Лейкопластырь гипоаллергенный 3*500 на основе перфорированного прозрачного пластика в индивидуальной упаковке</t>
  </si>
  <si>
    <t>Лейкопластырь бактерицидный 1,9*7,2 в инд.упаковке</t>
  </si>
  <si>
    <t>Лейкопластырь 3*500 в индивидуальной упаковке на основе каучука "Верофарм"</t>
  </si>
  <si>
    <t>Бинт медицинский н/стерильный  7 м х 14 см, плотность 36 гр/м, ГОСТ 1172-93</t>
  </si>
  <si>
    <t>Абсолютсепт ССР сменный блок сухих салфеток №100/150*300мм/45г</t>
  </si>
  <si>
    <t>Контейнеры лабораторные для взятия проб с завинчивающейся крышкой в индивидуальной упаковке  120 мл о/р стер</t>
  </si>
  <si>
    <t>Кружка Эсмарха о/стер 2 л</t>
  </si>
  <si>
    <t>Катетер фолея размер№18</t>
  </si>
  <si>
    <t>бумага для узи принтера SONY UPP-110HG</t>
  </si>
  <si>
    <t>Лента диаграммная из термобумаги рулонная для медицинских регистрирующих приборов  63 мм *30 мм Nihon Conden   с внутр. Намоткой, с сеткой  1150 Nichon Conden</t>
  </si>
  <si>
    <t>Маска лицевая кислородная размр L с удлин трубкой 2 м</t>
  </si>
  <si>
    <t>тест на беременность</t>
  </si>
  <si>
    <t>Презервативы для трансвагинального УЗИ «Азри»</t>
  </si>
  <si>
    <t>эндотрахеальная трубка разм 7,5 №10</t>
  </si>
  <si>
    <t>эндотрахеальная трубка разм 8 №10</t>
  </si>
  <si>
    <t xml:space="preserve">мочеприемник одноразовый 1,5 л </t>
  </si>
  <si>
    <t>Термометр для холодильника стеклянный</t>
  </si>
  <si>
    <t>Тонометр механический  LD</t>
  </si>
  <si>
    <t>Тест полоски АCU CHEK PERFORMA №50</t>
  </si>
  <si>
    <t>Тест полоски ONE TOUCH VERIO №50</t>
  </si>
  <si>
    <t>Тест полоски АCU CHEK ACTIV  №50</t>
  </si>
  <si>
    <t xml:space="preserve">Шпатель о/р </t>
  </si>
  <si>
    <t>лампа бактерицидная philips TUV-30 W</t>
  </si>
  <si>
    <t>лампа бактерицидная philips TUV-15 W</t>
  </si>
  <si>
    <t>Пленка blue рентгеновская Curix  мед.  35x35\100</t>
  </si>
  <si>
    <t>Пленка blue рентгеновская Curix  мед.  24x30\100</t>
  </si>
  <si>
    <t>Пленка blue рентгеновская MAMORAY мед. Для маммографии 18x24\100</t>
  </si>
  <si>
    <t>Фиксаж для стоматологической пленки 5 л</t>
  </si>
  <si>
    <t>Проявитель для стоматологической пленки 5л</t>
  </si>
  <si>
    <t>Пленка D-Speed Carestream  рентгеновская для стоматологии 3x4 №100</t>
  </si>
  <si>
    <t>Пробирка 13*100  5 мл красные</t>
  </si>
  <si>
    <t>Игла двухсторонняя 22G</t>
  </si>
  <si>
    <t>Пробирка 13*75 3 мл фиолетовая</t>
  </si>
  <si>
    <t xml:space="preserve">Переходник для иглы одноразовый </t>
  </si>
  <si>
    <t>Пробирка 13*100 6 мл желтые</t>
  </si>
  <si>
    <t>манометр электронный ДМ 2010СгУ2 с диапазоном показаний 0-400 кРа</t>
  </si>
  <si>
    <t>Дата подготовки обоснования начальной (максимальной) цены контракта 14.11.2019 г.</t>
  </si>
  <si>
    <t xml:space="preserve">Источник цены № 1 Коммерческое предложение Исх. № б/н от 14.11.2019 г., Вход №б/н от 14.11.2019 г.
</t>
  </si>
  <si>
    <t xml:space="preserve">Источник цены № 2 Коммерческое предложение  Исх. № б/н от 14.11.2019 г., Вход №б/н от 14.11.2019 г.
</t>
  </si>
  <si>
    <t xml:space="preserve">Источник цены № 3 Коммерческое предложение  Исх. № б/н от 14.11.2019 г., Вход №б/н от 14.11.2019 г.
</t>
  </si>
  <si>
    <t>Поставка расходных медицинских материалов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</si>
</sst>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[$-FC19]d\ mmmm\ yyyy\ &quot;г.&quot;"/>
    <numFmt numFmtId="179" formatCode="#,##0.00\ _₽"/>
    <numFmt numFmtId="180" formatCode="[$-F800]dddd\,\ mmmm\ dd\,\ yyyy"/>
    <numFmt numFmtId="181" formatCode="0.00000"/>
    <numFmt numFmtId="182" formatCode="0.000000"/>
    <numFmt numFmtId="183" formatCode="0.0000"/>
  </numFmts>
  <fonts count="47">
    <font>
      <sz val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8" fillId="0" borderId="0" xfId="0" applyFont="1" applyFill="1" applyAlignment="1">
      <alignment wrapText="1"/>
    </xf>
    <xf numFmtId="0" fontId="1" fillId="0" borderId="11" xfId="0" applyFont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0" fillId="0" borderId="10" xfId="0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center" vertical="top"/>
    </xf>
    <xf numFmtId="4" fontId="3" fillId="0" borderId="10" xfId="0" applyNumberFormat="1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46" fillId="0" borderId="10" xfId="0" applyFont="1" applyBorder="1" applyAlignment="1">
      <alignment vertical="top" wrapText="1"/>
    </xf>
    <xf numFmtId="0" fontId="46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8" fillId="15" borderId="15" xfId="0" applyFont="1" applyFill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center" vertical="center" wrapText="1"/>
    </xf>
    <xf numFmtId="0" fontId="8" fillId="15" borderId="16" xfId="0" applyFont="1" applyFill="1" applyBorder="1" applyAlignment="1">
      <alignment horizontal="center" vertical="center" wrapText="1"/>
    </xf>
    <xf numFmtId="0" fontId="4" fillId="32" borderId="11" xfId="0" applyNumberFormat="1" applyFont="1" applyFill="1" applyBorder="1" applyAlignment="1">
      <alignment horizontal="center" vertical="top" wrapText="1"/>
    </xf>
    <xf numFmtId="0" fontId="4" fillId="15" borderId="11" xfId="0" applyNumberFormat="1" applyFont="1" applyFill="1" applyBorder="1" applyAlignment="1">
      <alignment horizontal="center" vertical="top" wrapText="1"/>
    </xf>
    <xf numFmtId="0" fontId="3" fillId="32" borderId="12" xfId="0" applyFont="1" applyFill="1" applyBorder="1" applyAlignment="1">
      <alignment wrapText="1"/>
    </xf>
    <xf numFmtId="0" fontId="3" fillId="15" borderId="12" xfId="0" applyFont="1" applyFill="1" applyBorder="1" applyAlignment="1">
      <alignment wrapText="1"/>
    </xf>
    <xf numFmtId="0" fontId="3" fillId="32" borderId="0" xfId="0" applyFont="1" applyFill="1" applyBorder="1" applyAlignment="1">
      <alignment horizontal="right" wrapText="1"/>
    </xf>
    <xf numFmtId="0" fontId="3" fillId="15" borderId="0" xfId="0" applyFont="1" applyFill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46" fillId="0" borderId="0" xfId="0" applyFont="1" applyBorder="1" applyAlignment="1">
      <alignment horizontal="center" vertical="center" wrapText="1"/>
    </xf>
    <xf numFmtId="0" fontId="3" fillId="15" borderId="10" xfId="0" applyFont="1" applyFill="1" applyBorder="1" applyAlignment="1">
      <alignment horizontal="right" wrapText="1"/>
    </xf>
    <xf numFmtId="0" fontId="8" fillId="15" borderId="10" xfId="0" applyFont="1" applyFill="1" applyBorder="1" applyAlignment="1">
      <alignment vertical="center" wrapText="1"/>
    </xf>
    <xf numFmtId="0" fontId="46" fillId="15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vertical="center" wrapText="1"/>
    </xf>
    <xf numFmtId="0" fontId="46" fillId="32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horizontal="center" vertical="top" wrapText="1"/>
    </xf>
    <xf numFmtId="2" fontId="8" fillId="0" borderId="12" xfId="0" applyNumberFormat="1" applyFont="1" applyFill="1" applyBorder="1" applyAlignment="1">
      <alignment horizontal="center" vertical="top" wrapText="1"/>
    </xf>
    <xf numFmtId="2" fontId="8" fillId="0" borderId="13" xfId="0" applyNumberFormat="1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0" fontId="46" fillId="0" borderId="19" xfId="0" applyFont="1" applyBorder="1" applyAlignment="1">
      <alignment wrapText="1"/>
    </xf>
    <xf numFmtId="0" fontId="46" fillId="0" borderId="20" xfId="0" applyFont="1" applyBorder="1" applyAlignment="1">
      <alignment wrapTex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wrapText="1"/>
    </xf>
    <xf numFmtId="0" fontId="46" fillId="33" borderId="10" xfId="0" applyFont="1" applyFill="1" applyBorder="1" applyAlignment="1">
      <alignment wrapText="1"/>
    </xf>
    <xf numFmtId="0" fontId="10" fillId="34" borderId="10" xfId="0" applyFont="1" applyFill="1" applyBorder="1" applyAlignment="1">
      <alignment horizontal="center" vertical="top"/>
    </xf>
    <xf numFmtId="177" fontId="4" fillId="32" borderId="11" xfId="0" applyNumberFormat="1" applyFont="1" applyFill="1" applyBorder="1" applyAlignment="1">
      <alignment horizontal="center" vertical="top" wrapText="1"/>
    </xf>
    <xf numFmtId="177" fontId="4" fillId="32" borderId="10" xfId="0" applyNumberFormat="1" applyFont="1" applyFill="1" applyBorder="1" applyAlignment="1">
      <alignment horizontal="center" vertical="top" wrapText="1"/>
    </xf>
    <xf numFmtId="177" fontId="4" fillId="15" borderId="11" xfId="0" applyNumberFormat="1" applyFont="1" applyFill="1" applyBorder="1" applyAlignment="1">
      <alignment horizontal="center" vertical="top" wrapText="1"/>
    </xf>
    <xf numFmtId="2" fontId="4" fillId="15" borderId="11" xfId="0" applyNumberFormat="1" applyFont="1" applyFill="1" applyBorder="1" applyAlignment="1">
      <alignment horizontal="center" vertical="top" wrapText="1"/>
    </xf>
    <xf numFmtId="177" fontId="3" fillId="32" borderId="12" xfId="0" applyNumberFormat="1" applyFont="1" applyFill="1" applyBorder="1" applyAlignment="1">
      <alignment wrapText="1"/>
    </xf>
    <xf numFmtId="177" fontId="3" fillId="15" borderId="12" xfId="0" applyNumberFormat="1" applyFont="1" applyFill="1" applyBorder="1" applyAlignment="1">
      <alignment wrapText="1"/>
    </xf>
    <xf numFmtId="177" fontId="3" fillId="15" borderId="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3" fillId="0" borderId="21" xfId="0" applyFont="1" applyBorder="1" applyAlignment="1">
      <alignment horizontal="left" wrapText="1"/>
    </xf>
    <xf numFmtId="0" fontId="5" fillId="0" borderId="0" xfId="0" applyFont="1" applyFill="1" applyAlignment="1">
      <alignment horizontal="center" vertical="top"/>
    </xf>
    <xf numFmtId="0" fontId="3" fillId="0" borderId="18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9</xdr:row>
      <xdr:rowOff>942975</xdr:rowOff>
    </xdr:from>
    <xdr:to>
      <xdr:col>17</xdr:col>
      <xdr:colOff>0</xdr:colOff>
      <xdr:row>9</xdr:row>
      <xdr:rowOff>1295400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02975" y="7124700"/>
          <a:ext cx="1419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</xdr:colOff>
      <xdr:row>9</xdr:row>
      <xdr:rowOff>942975</xdr:rowOff>
    </xdr:from>
    <xdr:to>
      <xdr:col>15</xdr:col>
      <xdr:colOff>1133475</xdr:colOff>
      <xdr:row>9</xdr:row>
      <xdr:rowOff>1381125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21825" y="7124700"/>
          <a:ext cx="1114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4"/>
  <sheetViews>
    <sheetView tabSelected="1" view="pageBreakPreview" zoomScale="55" zoomScaleSheetLayoutView="55" zoomScalePageLayoutView="0" workbookViewId="0" topLeftCell="A1">
      <selection activeCell="K9" sqref="K9"/>
    </sheetView>
  </sheetViews>
  <sheetFormatPr defaultColWidth="9.00390625" defaultRowHeight="12.75"/>
  <cols>
    <col min="1" max="1" width="8.625" style="4" customWidth="1"/>
    <col min="2" max="2" width="71.75390625" style="4" customWidth="1"/>
    <col min="3" max="3" width="19.00390625" style="5" customWidth="1"/>
    <col min="4" max="4" width="17.25390625" style="5" bestFit="1" customWidth="1"/>
    <col min="5" max="8" width="17.25390625" style="5" customWidth="1"/>
    <col min="9" max="13" width="14.375" style="5" customWidth="1"/>
    <col min="14" max="14" width="13.125" style="5" customWidth="1"/>
    <col min="15" max="16" width="20.75390625" style="4" customWidth="1"/>
    <col min="17" max="17" width="18.875" style="4" customWidth="1"/>
    <col min="18" max="18" width="17.125" style="4" customWidth="1"/>
    <col min="19" max="16384" width="9.125" style="4" customWidth="1"/>
  </cols>
  <sheetData>
    <row r="1" spans="1:18" ht="142.5" customHeight="1">
      <c r="A1" s="5"/>
      <c r="B1" s="5"/>
      <c r="L1" s="10"/>
      <c r="M1" s="10"/>
      <c r="N1" s="10"/>
      <c r="O1" s="25" t="s">
        <v>20</v>
      </c>
      <c r="P1" s="25"/>
      <c r="Q1" s="25"/>
      <c r="R1" s="25"/>
    </row>
    <row r="2" spans="1:18" ht="33" customHeight="1">
      <c r="A2" s="66" t="s">
        <v>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8" ht="21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  <c r="P3" s="13"/>
      <c r="Q3" s="13"/>
      <c r="R3" s="13"/>
    </row>
    <row r="4" spans="1:18" ht="37.5" customHeight="1">
      <c r="A4" s="76" t="s">
        <v>86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1:18" ht="21" customHeight="1">
      <c r="A5" s="71" t="s">
        <v>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5"/>
      <c r="P5" s="5"/>
      <c r="Q5" s="5"/>
      <c r="R5" s="5"/>
    </row>
    <row r="6" spans="1:18" ht="21" customHeight="1">
      <c r="A6" s="75" t="s">
        <v>82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5"/>
      <c r="P6" s="5"/>
      <c r="Q6" s="5"/>
      <c r="R6" s="5"/>
    </row>
    <row r="7" spans="1:18" ht="41.25" customHeight="1">
      <c r="A7" s="69" t="s">
        <v>13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5"/>
      <c r="P7" s="5"/>
      <c r="Q7" s="5"/>
      <c r="R7" s="5"/>
    </row>
    <row r="8" spans="1:14" ht="42" customHeight="1">
      <c r="A8" s="70" t="s">
        <v>1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</row>
    <row r="9" spans="1:18" ht="127.5" customHeight="1">
      <c r="A9" s="67" t="s">
        <v>4</v>
      </c>
      <c r="B9" s="46" t="s">
        <v>14</v>
      </c>
      <c r="C9" s="67" t="s">
        <v>5</v>
      </c>
      <c r="D9" s="45" t="s">
        <v>18</v>
      </c>
      <c r="E9" s="27"/>
      <c r="F9" s="27"/>
      <c r="G9" s="28"/>
      <c r="H9" s="28"/>
      <c r="I9" s="47"/>
      <c r="J9" s="47"/>
      <c r="K9" s="47"/>
      <c r="L9" s="47"/>
      <c r="M9" s="47"/>
      <c r="N9" s="48"/>
      <c r="O9" s="49" t="s">
        <v>6</v>
      </c>
      <c r="P9" s="50"/>
      <c r="Q9" s="51"/>
      <c r="R9" s="6" t="s">
        <v>7</v>
      </c>
    </row>
    <row r="10" spans="1:18" ht="327" customHeight="1">
      <c r="A10" s="68"/>
      <c r="B10" s="52"/>
      <c r="C10" s="68"/>
      <c r="D10" s="26"/>
      <c r="E10" s="29" t="s">
        <v>21</v>
      </c>
      <c r="F10" s="29" t="s">
        <v>22</v>
      </c>
      <c r="G10" s="30" t="s">
        <v>23</v>
      </c>
      <c r="H10" s="30" t="s">
        <v>24</v>
      </c>
      <c r="I10" s="38" t="s">
        <v>83</v>
      </c>
      <c r="J10" s="19" t="s">
        <v>84</v>
      </c>
      <c r="K10" s="19" t="s">
        <v>85</v>
      </c>
      <c r="L10" s="11" t="s">
        <v>15</v>
      </c>
      <c r="M10" s="11" t="s">
        <v>16</v>
      </c>
      <c r="N10" s="7" t="s">
        <v>8</v>
      </c>
      <c r="O10" s="6" t="s">
        <v>9</v>
      </c>
      <c r="P10" s="6" t="s">
        <v>10</v>
      </c>
      <c r="Q10" s="8" t="s">
        <v>11</v>
      </c>
      <c r="R10" s="9" t="s">
        <v>12</v>
      </c>
    </row>
    <row r="11" spans="1:18" ht="69.75" customHeight="1">
      <c r="A11" s="20">
        <v>1</v>
      </c>
      <c r="B11" s="20" t="s">
        <v>49</v>
      </c>
      <c r="C11" s="21"/>
      <c r="D11" s="21">
        <v>600</v>
      </c>
      <c r="E11" s="31">
        <v>300</v>
      </c>
      <c r="F11" s="59">
        <f>E11*O11</f>
        <v>6600</v>
      </c>
      <c r="G11" s="32">
        <v>300</v>
      </c>
      <c r="H11" s="62">
        <f>G11*O11</f>
        <v>6600</v>
      </c>
      <c r="I11" s="14">
        <v>25</v>
      </c>
      <c r="J11" s="14">
        <v>20</v>
      </c>
      <c r="K11" s="14">
        <v>21</v>
      </c>
      <c r="L11" s="14" t="s">
        <v>17</v>
      </c>
      <c r="M11" s="14" t="s">
        <v>17</v>
      </c>
      <c r="N11" s="14" t="s">
        <v>17</v>
      </c>
      <c r="O11" s="15">
        <f aca="true" t="shared" si="0" ref="O11:O67">(I11+J11+K11)/3</f>
        <v>22</v>
      </c>
      <c r="P11" s="16">
        <f>STDEV(I11:M11)</f>
        <v>2.6457513110645907</v>
      </c>
      <c r="Q11" s="17">
        <f>P11/O11*100</f>
        <v>12.026142323020867</v>
      </c>
      <c r="R11" s="18">
        <f aca="true" t="shared" si="1" ref="R11:R67">O11*D11</f>
        <v>13200</v>
      </c>
    </row>
    <row r="12" spans="1:18" ht="69.75" customHeight="1">
      <c r="A12" s="20">
        <v>2</v>
      </c>
      <c r="B12" s="20" t="s">
        <v>48</v>
      </c>
      <c r="C12" s="21"/>
      <c r="D12" s="21">
        <v>210</v>
      </c>
      <c r="E12" s="31">
        <v>120</v>
      </c>
      <c r="F12" s="59">
        <f aca="true" t="shared" si="2" ref="F12:F48">E12*O12</f>
        <v>4480</v>
      </c>
      <c r="G12" s="32">
        <v>90</v>
      </c>
      <c r="H12" s="61">
        <f>G12*O12</f>
        <v>3360</v>
      </c>
      <c r="I12" s="14">
        <v>40</v>
      </c>
      <c r="J12" s="14">
        <v>35</v>
      </c>
      <c r="K12" s="14">
        <v>37</v>
      </c>
      <c r="L12" s="14" t="s">
        <v>17</v>
      </c>
      <c r="M12" s="14" t="s">
        <v>17</v>
      </c>
      <c r="N12" s="14" t="s">
        <v>17</v>
      </c>
      <c r="O12" s="15">
        <f t="shared" si="0"/>
        <v>37.333333333333336</v>
      </c>
      <c r="P12" s="16">
        <f aca="true" t="shared" si="3" ref="P12:P67">STDEV(I12:M12)</f>
        <v>2.5166114784236133</v>
      </c>
      <c r="Q12" s="17">
        <f aca="true" t="shared" si="4" ref="Q12:Q67">P12/O12*100</f>
        <v>6.740923602920393</v>
      </c>
      <c r="R12" s="18">
        <f t="shared" si="1"/>
        <v>7840.000000000001</v>
      </c>
    </row>
    <row r="13" spans="1:18" ht="69.75" customHeight="1">
      <c r="A13" s="20">
        <v>3</v>
      </c>
      <c r="B13" s="20" t="s">
        <v>47</v>
      </c>
      <c r="C13" s="21"/>
      <c r="D13" s="21">
        <v>3000</v>
      </c>
      <c r="E13" s="31">
        <v>3000</v>
      </c>
      <c r="F13" s="59">
        <f t="shared" si="2"/>
        <v>3200</v>
      </c>
      <c r="G13" s="32"/>
      <c r="H13" s="61">
        <f aca="true" t="shared" si="5" ref="H13:H67">G13*O13</f>
        <v>0</v>
      </c>
      <c r="I13" s="14">
        <v>1.3</v>
      </c>
      <c r="J13" s="14">
        <v>0.9</v>
      </c>
      <c r="K13" s="14">
        <v>1</v>
      </c>
      <c r="L13" s="14" t="s">
        <v>17</v>
      </c>
      <c r="M13" s="14" t="s">
        <v>17</v>
      </c>
      <c r="N13" s="14" t="s">
        <v>17</v>
      </c>
      <c r="O13" s="15">
        <f t="shared" si="0"/>
        <v>1.0666666666666667</v>
      </c>
      <c r="P13" s="16">
        <f t="shared" si="3"/>
        <v>0.2081665999466125</v>
      </c>
      <c r="Q13" s="17">
        <f t="shared" si="4"/>
        <v>19.515618744994924</v>
      </c>
      <c r="R13" s="18">
        <f t="shared" si="1"/>
        <v>3200</v>
      </c>
    </row>
    <row r="14" spans="1:18" ht="69.75" customHeight="1">
      <c r="A14" s="20">
        <v>4</v>
      </c>
      <c r="B14" s="20" t="s">
        <v>46</v>
      </c>
      <c r="C14" s="21"/>
      <c r="D14" s="21">
        <v>15</v>
      </c>
      <c r="E14" s="31">
        <v>15</v>
      </c>
      <c r="F14" s="59">
        <f t="shared" si="2"/>
        <v>575</v>
      </c>
      <c r="G14" s="32"/>
      <c r="H14" s="61">
        <f t="shared" si="5"/>
        <v>0</v>
      </c>
      <c r="I14" s="14">
        <v>40</v>
      </c>
      <c r="J14" s="14">
        <v>37</v>
      </c>
      <c r="K14" s="14">
        <v>38</v>
      </c>
      <c r="L14" s="14" t="s">
        <v>17</v>
      </c>
      <c r="M14" s="14" t="s">
        <v>17</v>
      </c>
      <c r="N14" s="14" t="s">
        <v>17</v>
      </c>
      <c r="O14" s="15">
        <f t="shared" si="0"/>
        <v>38.333333333333336</v>
      </c>
      <c r="P14" s="16">
        <f t="shared" si="3"/>
        <v>1.5275252316519963</v>
      </c>
      <c r="Q14" s="17">
        <f t="shared" si="4"/>
        <v>3.984848430396512</v>
      </c>
      <c r="R14" s="18">
        <f t="shared" si="1"/>
        <v>575</v>
      </c>
    </row>
    <row r="15" spans="1:18" ht="69.75" customHeight="1">
      <c r="A15" s="20">
        <v>5</v>
      </c>
      <c r="B15" s="20" t="s">
        <v>45</v>
      </c>
      <c r="C15" s="21"/>
      <c r="D15" s="21">
        <v>3</v>
      </c>
      <c r="E15" s="31">
        <v>3</v>
      </c>
      <c r="F15" s="59">
        <f t="shared" si="2"/>
        <v>1455</v>
      </c>
      <c r="G15" s="32"/>
      <c r="H15" s="61">
        <f t="shared" si="5"/>
        <v>0</v>
      </c>
      <c r="I15" s="14">
        <v>500</v>
      </c>
      <c r="J15" s="14">
        <v>475</v>
      </c>
      <c r="K15" s="14">
        <v>480</v>
      </c>
      <c r="L15" s="14" t="s">
        <v>17</v>
      </c>
      <c r="M15" s="14" t="s">
        <v>17</v>
      </c>
      <c r="N15" s="14" t="s">
        <v>17</v>
      </c>
      <c r="O15" s="15">
        <f t="shared" si="0"/>
        <v>485</v>
      </c>
      <c r="P15" s="16">
        <f t="shared" si="3"/>
        <v>13.228756555322953</v>
      </c>
      <c r="Q15" s="17">
        <f t="shared" si="4"/>
        <v>2.727578671200609</v>
      </c>
      <c r="R15" s="18">
        <f t="shared" si="1"/>
        <v>1455</v>
      </c>
    </row>
    <row r="16" spans="1:18" ht="69.75" customHeight="1">
      <c r="A16" s="20">
        <v>6</v>
      </c>
      <c r="B16" s="20" t="s">
        <v>50</v>
      </c>
      <c r="C16" s="21"/>
      <c r="D16" s="21">
        <v>150</v>
      </c>
      <c r="E16" s="31">
        <v>150</v>
      </c>
      <c r="F16" s="59">
        <f t="shared" si="2"/>
        <v>49500</v>
      </c>
      <c r="G16" s="32"/>
      <c r="H16" s="61">
        <f t="shared" si="5"/>
        <v>0</v>
      </c>
      <c r="I16" s="14">
        <v>340</v>
      </c>
      <c r="J16" s="14">
        <v>320</v>
      </c>
      <c r="K16" s="14">
        <v>330</v>
      </c>
      <c r="L16" s="14" t="s">
        <v>17</v>
      </c>
      <c r="M16" s="14" t="s">
        <v>17</v>
      </c>
      <c r="N16" s="14" t="s">
        <v>17</v>
      </c>
      <c r="O16" s="15">
        <f t="shared" si="0"/>
        <v>330</v>
      </c>
      <c r="P16" s="16">
        <f t="shared" si="3"/>
        <v>10</v>
      </c>
      <c r="Q16" s="17">
        <f t="shared" si="4"/>
        <v>3.0303030303030303</v>
      </c>
      <c r="R16" s="18">
        <f t="shared" si="1"/>
        <v>49500</v>
      </c>
    </row>
    <row r="17" spans="1:18" ht="69.75" customHeight="1">
      <c r="A17" s="20">
        <v>7</v>
      </c>
      <c r="B17" s="20" t="s">
        <v>44</v>
      </c>
      <c r="C17" s="21"/>
      <c r="D17" s="21">
        <v>12000</v>
      </c>
      <c r="E17" s="31">
        <v>6000</v>
      </c>
      <c r="F17" s="59">
        <f t="shared" si="2"/>
        <v>7000</v>
      </c>
      <c r="G17" s="32">
        <v>6000</v>
      </c>
      <c r="H17" s="61">
        <f t="shared" si="5"/>
        <v>7000</v>
      </c>
      <c r="I17" s="14">
        <v>1.3</v>
      </c>
      <c r="J17" s="14">
        <v>1</v>
      </c>
      <c r="K17" s="14">
        <v>1.2</v>
      </c>
      <c r="L17" s="14" t="s">
        <v>17</v>
      </c>
      <c r="M17" s="14" t="s">
        <v>17</v>
      </c>
      <c r="N17" s="14" t="s">
        <v>17</v>
      </c>
      <c r="O17" s="15">
        <f t="shared" si="0"/>
        <v>1.1666666666666667</v>
      </c>
      <c r="P17" s="16">
        <f t="shared" si="3"/>
        <v>0.15275252316519644</v>
      </c>
      <c r="Q17" s="17">
        <f t="shared" si="4"/>
        <v>13.093073414159695</v>
      </c>
      <c r="R17" s="18">
        <f t="shared" si="1"/>
        <v>14000</v>
      </c>
    </row>
    <row r="18" spans="1:18" ht="69.75" customHeight="1">
      <c r="A18" s="20">
        <v>8</v>
      </c>
      <c r="B18" s="20" t="s">
        <v>43</v>
      </c>
      <c r="C18" s="21"/>
      <c r="D18" s="21">
        <v>600</v>
      </c>
      <c r="E18" s="31">
        <v>300</v>
      </c>
      <c r="F18" s="59">
        <f t="shared" si="2"/>
        <v>350</v>
      </c>
      <c r="G18" s="32">
        <v>300</v>
      </c>
      <c r="H18" s="61">
        <f t="shared" si="5"/>
        <v>350</v>
      </c>
      <c r="I18" s="14">
        <v>1.3</v>
      </c>
      <c r="J18" s="14">
        <v>1</v>
      </c>
      <c r="K18" s="14">
        <v>1.2</v>
      </c>
      <c r="L18" s="14" t="s">
        <v>17</v>
      </c>
      <c r="M18" s="14" t="s">
        <v>17</v>
      </c>
      <c r="N18" s="14" t="s">
        <v>17</v>
      </c>
      <c r="O18" s="15">
        <f t="shared" si="0"/>
        <v>1.1666666666666667</v>
      </c>
      <c r="P18" s="16">
        <f t="shared" si="3"/>
        <v>0.15275252316519644</v>
      </c>
      <c r="Q18" s="17">
        <f t="shared" si="4"/>
        <v>13.093073414159695</v>
      </c>
      <c r="R18" s="18">
        <f t="shared" si="1"/>
        <v>700</v>
      </c>
    </row>
    <row r="19" spans="1:18" ht="69.75" customHeight="1">
      <c r="A19" s="20">
        <v>9</v>
      </c>
      <c r="B19" s="20" t="s">
        <v>42</v>
      </c>
      <c r="C19" s="21"/>
      <c r="D19" s="21">
        <v>15</v>
      </c>
      <c r="E19" s="31">
        <v>6</v>
      </c>
      <c r="F19" s="59">
        <f t="shared" si="2"/>
        <v>3480</v>
      </c>
      <c r="G19" s="32">
        <v>9</v>
      </c>
      <c r="H19" s="61">
        <f t="shared" si="5"/>
        <v>5220</v>
      </c>
      <c r="I19" s="14">
        <v>600</v>
      </c>
      <c r="J19" s="14">
        <v>560</v>
      </c>
      <c r="K19" s="14">
        <v>580</v>
      </c>
      <c r="L19" s="14" t="s">
        <v>17</v>
      </c>
      <c r="M19" s="14" t="s">
        <v>17</v>
      </c>
      <c r="N19" s="14" t="s">
        <v>17</v>
      </c>
      <c r="O19" s="15">
        <f t="shared" si="0"/>
        <v>580</v>
      </c>
      <c r="P19" s="16">
        <f t="shared" si="3"/>
        <v>20</v>
      </c>
      <c r="Q19" s="17">
        <f t="shared" si="4"/>
        <v>3.4482758620689653</v>
      </c>
      <c r="R19" s="18">
        <f t="shared" si="1"/>
        <v>8700</v>
      </c>
    </row>
    <row r="20" spans="1:18" ht="69.75" customHeight="1">
      <c r="A20" s="20">
        <v>10</v>
      </c>
      <c r="B20" s="20" t="s">
        <v>41</v>
      </c>
      <c r="C20" s="21"/>
      <c r="D20" s="21">
        <v>6000</v>
      </c>
      <c r="E20" s="31">
        <v>3000</v>
      </c>
      <c r="F20" s="59">
        <f t="shared" si="2"/>
        <v>34000</v>
      </c>
      <c r="G20" s="32">
        <v>3000</v>
      </c>
      <c r="H20" s="61">
        <f t="shared" si="5"/>
        <v>34000</v>
      </c>
      <c r="I20" s="14">
        <v>12</v>
      </c>
      <c r="J20" s="14">
        <v>10</v>
      </c>
      <c r="K20" s="14">
        <v>12</v>
      </c>
      <c r="L20" s="14" t="s">
        <v>17</v>
      </c>
      <c r="M20" s="14" t="s">
        <v>17</v>
      </c>
      <c r="N20" s="14" t="s">
        <v>17</v>
      </c>
      <c r="O20" s="15">
        <f t="shared" si="0"/>
        <v>11.333333333333334</v>
      </c>
      <c r="P20" s="16">
        <f t="shared" si="3"/>
        <v>1.1547005383792557</v>
      </c>
      <c r="Q20" s="17">
        <f t="shared" si="4"/>
        <v>10.188534162169903</v>
      </c>
      <c r="R20" s="18">
        <f t="shared" si="1"/>
        <v>68000</v>
      </c>
    </row>
    <row r="21" spans="1:18" ht="69.75" customHeight="1">
      <c r="A21" s="20">
        <v>11</v>
      </c>
      <c r="B21" s="20" t="s">
        <v>40</v>
      </c>
      <c r="C21" s="21"/>
      <c r="D21" s="21">
        <v>10500</v>
      </c>
      <c r="E21" s="31">
        <v>7500</v>
      </c>
      <c r="F21" s="59">
        <f t="shared" si="2"/>
        <v>25000</v>
      </c>
      <c r="G21" s="32">
        <v>3000</v>
      </c>
      <c r="H21" s="61">
        <f t="shared" si="5"/>
        <v>10000</v>
      </c>
      <c r="I21" s="14">
        <v>3.5</v>
      </c>
      <c r="J21" s="14">
        <v>3</v>
      </c>
      <c r="K21" s="14">
        <v>3.5</v>
      </c>
      <c r="L21" s="14" t="s">
        <v>17</v>
      </c>
      <c r="M21" s="14" t="s">
        <v>17</v>
      </c>
      <c r="N21" s="14" t="s">
        <v>17</v>
      </c>
      <c r="O21" s="15">
        <f t="shared" si="0"/>
        <v>3.3333333333333335</v>
      </c>
      <c r="P21" s="16">
        <f t="shared" si="3"/>
        <v>0.2886751345948108</v>
      </c>
      <c r="Q21" s="17">
        <f t="shared" si="4"/>
        <v>8.660254037844323</v>
      </c>
      <c r="R21" s="18">
        <f t="shared" si="1"/>
        <v>35000</v>
      </c>
    </row>
    <row r="22" spans="1:18" ht="69.75" customHeight="1">
      <c r="A22" s="20">
        <v>12</v>
      </c>
      <c r="B22" s="20" t="s">
        <v>39</v>
      </c>
      <c r="C22" s="21"/>
      <c r="D22" s="21">
        <v>4500</v>
      </c>
      <c r="E22" s="31">
        <v>3000</v>
      </c>
      <c r="F22" s="59">
        <f t="shared" si="2"/>
        <v>10000</v>
      </c>
      <c r="G22" s="32">
        <v>1500</v>
      </c>
      <c r="H22" s="61">
        <f t="shared" si="5"/>
        <v>5000</v>
      </c>
      <c r="I22" s="14">
        <v>3.5</v>
      </c>
      <c r="J22" s="14">
        <v>3</v>
      </c>
      <c r="K22" s="14">
        <v>3.5</v>
      </c>
      <c r="L22" s="14" t="s">
        <v>17</v>
      </c>
      <c r="M22" s="14" t="s">
        <v>17</v>
      </c>
      <c r="N22" s="14" t="s">
        <v>17</v>
      </c>
      <c r="O22" s="15">
        <f t="shared" si="0"/>
        <v>3.3333333333333335</v>
      </c>
      <c r="P22" s="16">
        <f t="shared" si="3"/>
        <v>0.2886751345948108</v>
      </c>
      <c r="Q22" s="17">
        <f t="shared" si="4"/>
        <v>8.660254037844323</v>
      </c>
      <c r="R22" s="18">
        <f t="shared" si="1"/>
        <v>15000</v>
      </c>
    </row>
    <row r="23" spans="1:18" ht="69.75" customHeight="1">
      <c r="A23" s="20">
        <v>13</v>
      </c>
      <c r="B23" s="20" t="s">
        <v>38</v>
      </c>
      <c r="C23" s="21"/>
      <c r="D23" s="21">
        <v>3000</v>
      </c>
      <c r="E23" s="31">
        <v>1500</v>
      </c>
      <c r="F23" s="59">
        <f t="shared" si="2"/>
        <v>6800</v>
      </c>
      <c r="G23" s="32">
        <v>1500</v>
      </c>
      <c r="H23" s="61">
        <f t="shared" si="5"/>
        <v>6800</v>
      </c>
      <c r="I23" s="14">
        <v>5</v>
      </c>
      <c r="J23" s="14">
        <v>4.2</v>
      </c>
      <c r="K23" s="14">
        <v>4.4</v>
      </c>
      <c r="L23" s="14" t="s">
        <v>17</v>
      </c>
      <c r="M23" s="14" t="s">
        <v>17</v>
      </c>
      <c r="N23" s="14" t="s">
        <v>17</v>
      </c>
      <c r="O23" s="15">
        <f t="shared" si="0"/>
        <v>4.533333333333333</v>
      </c>
      <c r="P23" s="16">
        <f t="shared" si="3"/>
        <v>0.4163331998932292</v>
      </c>
      <c r="Q23" s="17">
        <f t="shared" si="4"/>
        <v>9.183820585880056</v>
      </c>
      <c r="R23" s="18">
        <f t="shared" si="1"/>
        <v>13600</v>
      </c>
    </row>
    <row r="24" spans="1:18" ht="69.75" customHeight="1">
      <c r="A24" s="20">
        <v>14</v>
      </c>
      <c r="B24" s="55" t="s">
        <v>37</v>
      </c>
      <c r="C24" s="21"/>
      <c r="D24" s="21">
        <v>6000</v>
      </c>
      <c r="E24" s="31">
        <v>6000</v>
      </c>
      <c r="F24" s="59">
        <f t="shared" si="2"/>
        <v>31400</v>
      </c>
      <c r="G24" s="32"/>
      <c r="H24" s="61">
        <f t="shared" si="5"/>
        <v>0</v>
      </c>
      <c r="I24" s="14">
        <v>5.5</v>
      </c>
      <c r="J24" s="14">
        <v>5</v>
      </c>
      <c r="K24" s="14">
        <v>5.2</v>
      </c>
      <c r="L24" s="14" t="s">
        <v>17</v>
      </c>
      <c r="M24" s="14" t="s">
        <v>17</v>
      </c>
      <c r="N24" s="14" t="s">
        <v>17</v>
      </c>
      <c r="O24" s="15">
        <f t="shared" si="0"/>
        <v>5.233333333333333</v>
      </c>
      <c r="P24" s="16">
        <f t="shared" si="3"/>
        <v>0.2516611478423709</v>
      </c>
      <c r="Q24" s="17">
        <f t="shared" si="4"/>
        <v>4.808811742210909</v>
      </c>
      <c r="R24" s="18">
        <f t="shared" si="1"/>
        <v>31400</v>
      </c>
    </row>
    <row r="25" spans="1:18" ht="69.75" customHeight="1">
      <c r="A25" s="20">
        <v>15</v>
      </c>
      <c r="B25" s="55" t="s">
        <v>36</v>
      </c>
      <c r="C25" s="21"/>
      <c r="D25" s="21">
        <v>4500</v>
      </c>
      <c r="E25" s="31"/>
      <c r="F25" s="59">
        <f t="shared" si="2"/>
        <v>0</v>
      </c>
      <c r="G25" s="32">
        <v>4500</v>
      </c>
      <c r="H25" s="61">
        <f t="shared" si="5"/>
        <v>34200</v>
      </c>
      <c r="I25" s="14">
        <v>8</v>
      </c>
      <c r="J25" s="14">
        <v>7.3</v>
      </c>
      <c r="K25" s="14">
        <v>7.5</v>
      </c>
      <c r="L25" s="14" t="s">
        <v>17</v>
      </c>
      <c r="M25" s="14" t="s">
        <v>17</v>
      </c>
      <c r="N25" s="14" t="s">
        <v>17</v>
      </c>
      <c r="O25" s="15">
        <f t="shared" si="0"/>
        <v>7.6000000000000005</v>
      </c>
      <c r="P25" s="16">
        <f t="shared" si="3"/>
        <v>0.36055512754639263</v>
      </c>
      <c r="Q25" s="17">
        <f t="shared" si="4"/>
        <v>4.7441464150841135</v>
      </c>
      <c r="R25" s="18">
        <f t="shared" si="1"/>
        <v>34200</v>
      </c>
    </row>
    <row r="26" spans="1:18" ht="69.75" customHeight="1">
      <c r="A26" s="20">
        <v>16</v>
      </c>
      <c r="B26" s="55" t="s">
        <v>35</v>
      </c>
      <c r="C26" s="21"/>
      <c r="D26" s="21">
        <v>2000</v>
      </c>
      <c r="E26" s="31">
        <v>2000</v>
      </c>
      <c r="F26" s="59">
        <f t="shared" si="2"/>
        <v>10799.999999999998</v>
      </c>
      <c r="G26" s="32"/>
      <c r="H26" s="61">
        <f t="shared" si="5"/>
        <v>0</v>
      </c>
      <c r="I26" s="14">
        <v>6</v>
      </c>
      <c r="J26" s="14">
        <v>5</v>
      </c>
      <c r="K26" s="14">
        <v>5.2</v>
      </c>
      <c r="L26" s="14" t="s">
        <v>17</v>
      </c>
      <c r="M26" s="14" t="s">
        <v>17</v>
      </c>
      <c r="N26" s="14" t="s">
        <v>17</v>
      </c>
      <c r="O26" s="15">
        <f t="shared" si="0"/>
        <v>5.3999999999999995</v>
      </c>
      <c r="P26" s="16">
        <f t="shared" si="3"/>
        <v>0.5291502622129192</v>
      </c>
      <c r="Q26" s="17">
        <f t="shared" si="4"/>
        <v>9.799078929868875</v>
      </c>
      <c r="R26" s="18">
        <f t="shared" si="1"/>
        <v>10799.999999999998</v>
      </c>
    </row>
    <row r="27" spans="1:18" ht="69.75" customHeight="1">
      <c r="A27" s="20">
        <v>17</v>
      </c>
      <c r="B27" s="55" t="s">
        <v>34</v>
      </c>
      <c r="C27" s="21"/>
      <c r="D27" s="21">
        <v>1000</v>
      </c>
      <c r="E27" s="31">
        <v>500</v>
      </c>
      <c r="F27" s="59">
        <f t="shared" si="2"/>
        <v>3800.0000000000005</v>
      </c>
      <c r="G27" s="32">
        <v>500</v>
      </c>
      <c r="H27" s="61">
        <f t="shared" si="5"/>
        <v>3800.0000000000005</v>
      </c>
      <c r="I27" s="14">
        <v>8</v>
      </c>
      <c r="J27" s="14">
        <v>7.3</v>
      </c>
      <c r="K27" s="14">
        <v>7.5</v>
      </c>
      <c r="L27" s="14"/>
      <c r="M27" s="14"/>
      <c r="N27" s="14"/>
      <c r="O27" s="15">
        <f t="shared" si="0"/>
        <v>7.6000000000000005</v>
      </c>
      <c r="P27" s="16">
        <f t="shared" si="3"/>
        <v>0.36055512754639263</v>
      </c>
      <c r="Q27" s="17">
        <f t="shared" si="4"/>
        <v>4.7441464150841135</v>
      </c>
      <c r="R27" s="18">
        <f t="shared" si="1"/>
        <v>7600.000000000001</v>
      </c>
    </row>
    <row r="28" spans="1:18" ht="69.75" customHeight="1">
      <c r="A28" s="20">
        <v>18</v>
      </c>
      <c r="B28" s="55" t="s">
        <v>33</v>
      </c>
      <c r="C28" s="21"/>
      <c r="D28" s="21">
        <v>2000</v>
      </c>
      <c r="E28" s="31">
        <v>1000</v>
      </c>
      <c r="F28" s="59">
        <f t="shared" si="2"/>
        <v>5399.999999999999</v>
      </c>
      <c r="G28" s="32">
        <v>1000</v>
      </c>
      <c r="H28" s="61">
        <f t="shared" si="5"/>
        <v>5399.999999999999</v>
      </c>
      <c r="I28" s="14">
        <v>6</v>
      </c>
      <c r="J28" s="14">
        <v>5</v>
      </c>
      <c r="K28" s="14">
        <v>5.2</v>
      </c>
      <c r="L28" s="14"/>
      <c r="M28" s="14"/>
      <c r="N28" s="14"/>
      <c r="O28" s="15">
        <f t="shared" si="0"/>
        <v>5.3999999999999995</v>
      </c>
      <c r="P28" s="16">
        <f t="shared" si="3"/>
        <v>0.5291502622129192</v>
      </c>
      <c r="Q28" s="17">
        <f t="shared" si="4"/>
        <v>9.799078929868875</v>
      </c>
      <c r="R28" s="18">
        <f t="shared" si="1"/>
        <v>10799.999999999998</v>
      </c>
    </row>
    <row r="29" spans="1:18" ht="69.75" customHeight="1">
      <c r="A29" s="20">
        <v>19</v>
      </c>
      <c r="B29" s="54" t="s">
        <v>32</v>
      </c>
      <c r="C29" s="21"/>
      <c r="D29" s="21">
        <v>1000</v>
      </c>
      <c r="E29" s="33">
        <v>500</v>
      </c>
      <c r="F29" s="59">
        <f t="shared" si="2"/>
        <v>3800.0000000000005</v>
      </c>
      <c r="G29" s="34">
        <v>500</v>
      </c>
      <c r="H29" s="61">
        <f t="shared" si="5"/>
        <v>3800.0000000000005</v>
      </c>
      <c r="I29" s="14">
        <v>8</v>
      </c>
      <c r="J29" s="14">
        <v>7.3</v>
      </c>
      <c r="K29" s="14">
        <v>7.5</v>
      </c>
      <c r="L29" s="14"/>
      <c r="M29" s="14"/>
      <c r="N29" s="14"/>
      <c r="O29" s="15">
        <f t="shared" si="0"/>
        <v>7.6000000000000005</v>
      </c>
      <c r="P29" s="16">
        <f t="shared" si="3"/>
        <v>0.36055512754639263</v>
      </c>
      <c r="Q29" s="17">
        <f t="shared" si="4"/>
        <v>4.7441464150841135</v>
      </c>
      <c r="R29" s="18">
        <f t="shared" si="1"/>
        <v>7600.000000000001</v>
      </c>
    </row>
    <row r="30" spans="1:18" ht="69.75" customHeight="1">
      <c r="A30" s="20">
        <v>20</v>
      </c>
      <c r="B30" s="54" t="s">
        <v>31</v>
      </c>
      <c r="C30" s="21"/>
      <c r="D30" s="21">
        <v>1500</v>
      </c>
      <c r="E30" s="35">
        <v>750</v>
      </c>
      <c r="F30" s="59">
        <f t="shared" si="2"/>
        <v>12875</v>
      </c>
      <c r="G30" s="40">
        <v>750</v>
      </c>
      <c r="H30" s="61">
        <f t="shared" si="5"/>
        <v>12875</v>
      </c>
      <c r="I30" s="14">
        <v>18</v>
      </c>
      <c r="J30" s="14">
        <v>16.5</v>
      </c>
      <c r="K30" s="14">
        <v>17</v>
      </c>
      <c r="L30" s="14"/>
      <c r="M30" s="14"/>
      <c r="N30" s="14"/>
      <c r="O30" s="15">
        <f t="shared" si="0"/>
        <v>17.166666666666668</v>
      </c>
      <c r="P30" s="16">
        <f t="shared" si="3"/>
        <v>0.7637626158259609</v>
      </c>
      <c r="Q30" s="17">
        <f t="shared" si="4"/>
        <v>4.449102616461908</v>
      </c>
      <c r="R30" s="18">
        <f t="shared" si="1"/>
        <v>25750</v>
      </c>
    </row>
    <row r="31" spans="1:18" ht="69.75" customHeight="1">
      <c r="A31" s="20">
        <v>21</v>
      </c>
      <c r="B31" s="54" t="s">
        <v>30</v>
      </c>
      <c r="C31" s="21"/>
      <c r="D31" s="21">
        <v>1500</v>
      </c>
      <c r="E31" s="43">
        <v>750</v>
      </c>
      <c r="F31" s="60">
        <f t="shared" si="2"/>
        <v>12875</v>
      </c>
      <c r="G31" s="41">
        <v>750</v>
      </c>
      <c r="H31" s="61">
        <f t="shared" si="5"/>
        <v>12875</v>
      </c>
      <c r="I31" s="14">
        <v>18</v>
      </c>
      <c r="J31" s="14">
        <v>16.5</v>
      </c>
      <c r="K31" s="14">
        <v>17</v>
      </c>
      <c r="L31" s="14"/>
      <c r="M31" s="14"/>
      <c r="N31" s="14"/>
      <c r="O31" s="15">
        <f t="shared" si="0"/>
        <v>17.166666666666668</v>
      </c>
      <c r="P31" s="16">
        <f t="shared" si="3"/>
        <v>0.7637626158259609</v>
      </c>
      <c r="Q31" s="17">
        <f t="shared" si="4"/>
        <v>4.449102616461908</v>
      </c>
      <c r="R31" s="18">
        <f t="shared" si="1"/>
        <v>25750</v>
      </c>
    </row>
    <row r="32" spans="1:18" ht="69.75" customHeight="1" thickBot="1">
      <c r="A32" s="20">
        <v>22</v>
      </c>
      <c r="B32" s="53" t="s">
        <v>29</v>
      </c>
      <c r="C32" s="21"/>
      <c r="D32" s="21">
        <v>6000</v>
      </c>
      <c r="E32" s="43">
        <v>3000</v>
      </c>
      <c r="F32" s="60">
        <f t="shared" si="2"/>
        <v>2799.9999999999995</v>
      </c>
      <c r="G32" s="41">
        <v>3000</v>
      </c>
      <c r="H32" s="61">
        <f t="shared" si="5"/>
        <v>2799.9999999999995</v>
      </c>
      <c r="I32" s="14">
        <v>1</v>
      </c>
      <c r="J32" s="14">
        <v>0.85</v>
      </c>
      <c r="K32" s="14">
        <v>0.95</v>
      </c>
      <c r="L32" s="14"/>
      <c r="M32" s="14"/>
      <c r="N32" s="14"/>
      <c r="O32" s="15">
        <f t="shared" si="0"/>
        <v>0.9333333333333332</v>
      </c>
      <c r="P32" s="16">
        <f t="shared" si="3"/>
        <v>0.07637626158259894</v>
      </c>
      <c r="Q32" s="17">
        <f t="shared" si="4"/>
        <v>8.183170883849886</v>
      </c>
      <c r="R32" s="18">
        <f t="shared" si="1"/>
        <v>5599.999999999999</v>
      </c>
    </row>
    <row r="33" spans="1:18" ht="69.75" customHeight="1" thickBot="1">
      <c r="A33" s="20">
        <v>23</v>
      </c>
      <c r="B33" s="53" t="s">
        <v>28</v>
      </c>
      <c r="C33" s="21"/>
      <c r="D33" s="21">
        <v>3</v>
      </c>
      <c r="E33" s="44">
        <v>3</v>
      </c>
      <c r="F33" s="60">
        <f t="shared" si="2"/>
        <v>1930</v>
      </c>
      <c r="G33" s="42"/>
      <c r="H33" s="61">
        <f t="shared" si="5"/>
        <v>0</v>
      </c>
      <c r="I33" s="14">
        <v>650</v>
      </c>
      <c r="J33" s="14">
        <v>630</v>
      </c>
      <c r="K33" s="14">
        <v>650</v>
      </c>
      <c r="L33" s="14"/>
      <c r="M33" s="14"/>
      <c r="N33" s="14"/>
      <c r="O33" s="15">
        <f t="shared" si="0"/>
        <v>643.3333333333334</v>
      </c>
      <c r="P33" s="16">
        <f t="shared" si="3"/>
        <v>11.547005383794195</v>
      </c>
      <c r="Q33" s="17">
        <f t="shared" si="4"/>
        <v>1.7948713031804446</v>
      </c>
      <c r="R33" s="18">
        <f t="shared" si="1"/>
        <v>1930</v>
      </c>
    </row>
    <row r="34" spans="1:18" ht="69.75" customHeight="1" thickBot="1">
      <c r="A34" s="20">
        <v>24</v>
      </c>
      <c r="B34" s="53" t="s">
        <v>27</v>
      </c>
      <c r="C34" s="21"/>
      <c r="D34" s="21">
        <v>15</v>
      </c>
      <c r="E34" s="44">
        <v>9</v>
      </c>
      <c r="F34" s="60">
        <f t="shared" si="2"/>
        <v>720</v>
      </c>
      <c r="G34" s="42">
        <v>6</v>
      </c>
      <c r="H34" s="61">
        <f t="shared" si="5"/>
        <v>480</v>
      </c>
      <c r="I34" s="14">
        <v>80</v>
      </c>
      <c r="J34" s="14">
        <v>75</v>
      </c>
      <c r="K34" s="14">
        <v>85</v>
      </c>
      <c r="L34" s="14"/>
      <c r="M34" s="14"/>
      <c r="N34" s="14"/>
      <c r="O34" s="15">
        <f t="shared" si="0"/>
        <v>80</v>
      </c>
      <c r="P34" s="16">
        <f t="shared" si="3"/>
        <v>5</v>
      </c>
      <c r="Q34" s="17">
        <f t="shared" si="4"/>
        <v>6.25</v>
      </c>
      <c r="R34" s="18">
        <f t="shared" si="1"/>
        <v>1200</v>
      </c>
    </row>
    <row r="35" spans="1:18" ht="69.75" customHeight="1" thickBot="1">
      <c r="A35" s="20">
        <v>25</v>
      </c>
      <c r="B35" s="53" t="s">
        <v>26</v>
      </c>
      <c r="C35" s="21"/>
      <c r="D35" s="21">
        <v>45</v>
      </c>
      <c r="E35" s="44">
        <v>30</v>
      </c>
      <c r="F35" s="60">
        <f t="shared" si="2"/>
        <v>760</v>
      </c>
      <c r="G35" s="42">
        <v>15</v>
      </c>
      <c r="H35" s="61">
        <f t="shared" si="5"/>
        <v>380</v>
      </c>
      <c r="I35" s="14">
        <v>26</v>
      </c>
      <c r="J35" s="14">
        <v>24</v>
      </c>
      <c r="K35" s="14">
        <v>26</v>
      </c>
      <c r="L35" s="14"/>
      <c r="M35" s="14"/>
      <c r="N35" s="14"/>
      <c r="O35" s="15">
        <f t="shared" si="0"/>
        <v>25.333333333333332</v>
      </c>
      <c r="P35" s="16">
        <f t="shared" si="3"/>
        <v>1.154700538379268</v>
      </c>
      <c r="Q35" s="17">
        <f t="shared" si="4"/>
        <v>4.558028440970794</v>
      </c>
      <c r="R35" s="18">
        <f t="shared" si="1"/>
        <v>1140</v>
      </c>
    </row>
    <row r="36" spans="1:18" ht="69.75" customHeight="1" thickBot="1">
      <c r="A36" s="20">
        <v>26</v>
      </c>
      <c r="B36" s="53" t="s">
        <v>25</v>
      </c>
      <c r="C36" s="21"/>
      <c r="D36" s="21">
        <v>180</v>
      </c>
      <c r="E36" s="44">
        <v>90</v>
      </c>
      <c r="F36" s="60">
        <f t="shared" si="2"/>
        <v>3540</v>
      </c>
      <c r="G36" s="42">
        <v>90</v>
      </c>
      <c r="H36" s="61">
        <f t="shared" si="5"/>
        <v>3540</v>
      </c>
      <c r="I36" s="14">
        <v>42</v>
      </c>
      <c r="J36" s="14">
        <v>37</v>
      </c>
      <c r="K36" s="14">
        <v>39</v>
      </c>
      <c r="L36" s="14"/>
      <c r="M36" s="14"/>
      <c r="N36" s="14"/>
      <c r="O36" s="15">
        <f t="shared" si="0"/>
        <v>39.333333333333336</v>
      </c>
      <c r="P36" s="16">
        <f t="shared" si="3"/>
        <v>2.5166114784236133</v>
      </c>
      <c r="Q36" s="17">
        <f t="shared" si="4"/>
        <v>6.398164775653253</v>
      </c>
      <c r="R36" s="18">
        <f t="shared" si="1"/>
        <v>7080</v>
      </c>
    </row>
    <row r="37" spans="1:18" ht="69.75" customHeight="1">
      <c r="A37" s="20">
        <v>27</v>
      </c>
      <c r="B37" s="56" t="s">
        <v>51</v>
      </c>
      <c r="C37" s="21"/>
      <c r="D37" s="21">
        <v>3000</v>
      </c>
      <c r="E37" s="44"/>
      <c r="F37" s="60">
        <f t="shared" si="2"/>
        <v>0</v>
      </c>
      <c r="G37" s="42">
        <v>3000</v>
      </c>
      <c r="H37" s="61">
        <f t="shared" si="5"/>
        <v>19500</v>
      </c>
      <c r="I37" s="14">
        <v>7</v>
      </c>
      <c r="J37" s="14">
        <v>6</v>
      </c>
      <c r="K37" s="14">
        <v>6.5</v>
      </c>
      <c r="L37" s="14"/>
      <c r="M37" s="14"/>
      <c r="N37" s="14"/>
      <c r="O37" s="15">
        <f t="shared" si="0"/>
        <v>6.5</v>
      </c>
      <c r="P37" s="16">
        <f t="shared" si="3"/>
        <v>0.5</v>
      </c>
      <c r="Q37" s="17">
        <f t="shared" si="4"/>
        <v>7.6923076923076925</v>
      </c>
      <c r="R37" s="18">
        <f t="shared" si="1"/>
        <v>19500</v>
      </c>
    </row>
    <row r="38" spans="1:18" ht="69.75" customHeight="1">
      <c r="A38" s="20">
        <v>28</v>
      </c>
      <c r="B38" s="56" t="s">
        <v>52</v>
      </c>
      <c r="C38" s="21"/>
      <c r="D38" s="21">
        <v>120</v>
      </c>
      <c r="E38" s="44">
        <v>90</v>
      </c>
      <c r="F38" s="60">
        <f t="shared" si="2"/>
        <v>10110</v>
      </c>
      <c r="G38" s="42">
        <v>30</v>
      </c>
      <c r="H38" s="61">
        <f t="shared" si="5"/>
        <v>3370</v>
      </c>
      <c r="I38" s="14">
        <v>112</v>
      </c>
      <c r="J38" s="14">
        <v>110</v>
      </c>
      <c r="K38" s="14">
        <v>115</v>
      </c>
      <c r="L38" s="14"/>
      <c r="M38" s="14"/>
      <c r="N38" s="14"/>
      <c r="O38" s="15">
        <f t="shared" si="0"/>
        <v>112.33333333333333</v>
      </c>
      <c r="P38" s="16">
        <f t="shared" si="3"/>
        <v>2.5166114784233424</v>
      </c>
      <c r="Q38" s="17">
        <f t="shared" si="4"/>
        <v>2.2403069540860616</v>
      </c>
      <c r="R38" s="18">
        <f t="shared" si="1"/>
        <v>13480</v>
      </c>
    </row>
    <row r="39" spans="1:18" ht="69.75" customHeight="1">
      <c r="A39" s="20">
        <v>29</v>
      </c>
      <c r="B39" s="56" t="s">
        <v>53</v>
      </c>
      <c r="C39" s="21"/>
      <c r="D39" s="21">
        <v>60</v>
      </c>
      <c r="E39" s="44">
        <v>60</v>
      </c>
      <c r="F39" s="60">
        <f t="shared" si="2"/>
        <v>3340</v>
      </c>
      <c r="G39" s="42"/>
      <c r="H39" s="61">
        <f t="shared" si="5"/>
        <v>0</v>
      </c>
      <c r="I39" s="14">
        <v>60</v>
      </c>
      <c r="J39" s="14">
        <v>52</v>
      </c>
      <c r="K39" s="14">
        <v>55</v>
      </c>
      <c r="L39" s="14"/>
      <c r="M39" s="14"/>
      <c r="N39" s="14"/>
      <c r="O39" s="15">
        <f t="shared" si="0"/>
        <v>55.666666666666664</v>
      </c>
      <c r="P39" s="16">
        <f t="shared" si="3"/>
        <v>4.041451884327343</v>
      </c>
      <c r="Q39" s="17">
        <f t="shared" si="4"/>
        <v>7.260093205378461</v>
      </c>
      <c r="R39" s="18">
        <f t="shared" si="1"/>
        <v>3340</v>
      </c>
    </row>
    <row r="40" spans="1:18" ht="69.75" customHeight="1">
      <c r="A40" s="20">
        <v>30</v>
      </c>
      <c r="B40" s="56" t="s">
        <v>54</v>
      </c>
      <c r="C40" s="21"/>
      <c r="D40" s="21">
        <v>6</v>
      </c>
      <c r="E40" s="44">
        <v>6</v>
      </c>
      <c r="F40" s="60">
        <f t="shared" si="2"/>
        <v>7320</v>
      </c>
      <c r="G40" s="42"/>
      <c r="H40" s="61">
        <f t="shared" si="5"/>
        <v>0</v>
      </c>
      <c r="I40" s="14">
        <v>1230</v>
      </c>
      <c r="J40" s="14">
        <v>1200</v>
      </c>
      <c r="K40" s="14">
        <v>1230</v>
      </c>
      <c r="L40" s="14"/>
      <c r="M40" s="14"/>
      <c r="N40" s="14"/>
      <c r="O40" s="15">
        <f t="shared" si="0"/>
        <v>1220</v>
      </c>
      <c r="P40" s="16">
        <f t="shared" si="3"/>
        <v>17.320508075688775</v>
      </c>
      <c r="Q40" s="17">
        <f t="shared" si="4"/>
        <v>1.4197137766958012</v>
      </c>
      <c r="R40" s="18">
        <f t="shared" si="1"/>
        <v>7320</v>
      </c>
    </row>
    <row r="41" spans="1:18" ht="69.75" customHeight="1">
      <c r="A41" s="20">
        <v>31</v>
      </c>
      <c r="B41" s="56" t="s">
        <v>55</v>
      </c>
      <c r="C41" s="21"/>
      <c r="D41" s="21">
        <v>300</v>
      </c>
      <c r="E41" s="44">
        <v>150</v>
      </c>
      <c r="F41" s="60">
        <f t="shared" si="2"/>
        <v>7250</v>
      </c>
      <c r="G41" s="42">
        <v>150</v>
      </c>
      <c r="H41" s="61">
        <f t="shared" si="5"/>
        <v>7250</v>
      </c>
      <c r="I41" s="14">
        <v>50</v>
      </c>
      <c r="J41" s="14">
        <v>45</v>
      </c>
      <c r="K41" s="14">
        <v>50</v>
      </c>
      <c r="L41" s="14"/>
      <c r="M41" s="14"/>
      <c r="N41" s="14"/>
      <c r="O41" s="15">
        <f t="shared" si="0"/>
        <v>48.333333333333336</v>
      </c>
      <c r="P41" s="16">
        <f t="shared" si="3"/>
        <v>2.886751345948155</v>
      </c>
      <c r="Q41" s="17">
        <f t="shared" si="4"/>
        <v>5.972588991616872</v>
      </c>
      <c r="R41" s="18">
        <f t="shared" si="1"/>
        <v>14500</v>
      </c>
    </row>
    <row r="42" spans="1:18" ht="69.75" customHeight="1">
      <c r="A42" s="20">
        <v>32</v>
      </c>
      <c r="B42" s="56" t="s">
        <v>56</v>
      </c>
      <c r="C42" s="21"/>
      <c r="D42" s="21">
        <v>15</v>
      </c>
      <c r="E42" s="44">
        <v>15</v>
      </c>
      <c r="F42" s="60">
        <f t="shared" si="2"/>
        <v>1405</v>
      </c>
      <c r="G42" s="42"/>
      <c r="H42" s="61">
        <f t="shared" si="5"/>
        <v>0</v>
      </c>
      <c r="I42" s="14">
        <v>96</v>
      </c>
      <c r="J42" s="14">
        <v>90</v>
      </c>
      <c r="K42" s="14">
        <v>95</v>
      </c>
      <c r="L42" s="14"/>
      <c r="M42" s="14"/>
      <c r="N42" s="14"/>
      <c r="O42" s="15">
        <f t="shared" si="0"/>
        <v>93.66666666666667</v>
      </c>
      <c r="P42" s="16">
        <f t="shared" si="3"/>
        <v>3.2145502536644126</v>
      </c>
      <c r="Q42" s="17">
        <f t="shared" si="4"/>
        <v>3.431904185406846</v>
      </c>
      <c r="R42" s="18">
        <f t="shared" si="1"/>
        <v>1405</v>
      </c>
    </row>
    <row r="43" spans="1:18" ht="69.75" customHeight="1">
      <c r="A43" s="20">
        <v>33</v>
      </c>
      <c r="B43" s="56" t="s">
        <v>57</v>
      </c>
      <c r="C43" s="21"/>
      <c r="D43" s="21">
        <v>30</v>
      </c>
      <c r="E43" s="44">
        <v>30</v>
      </c>
      <c r="F43" s="60">
        <f t="shared" si="2"/>
        <v>3750</v>
      </c>
      <c r="G43" s="42"/>
      <c r="H43" s="61">
        <f t="shared" si="5"/>
        <v>0</v>
      </c>
      <c r="I43" s="58">
        <v>130</v>
      </c>
      <c r="J43" s="58">
        <v>120</v>
      </c>
      <c r="K43" s="58">
        <v>125</v>
      </c>
      <c r="L43" s="14"/>
      <c r="M43" s="14"/>
      <c r="N43" s="14"/>
      <c r="O43" s="15">
        <f t="shared" si="0"/>
        <v>125</v>
      </c>
      <c r="P43" s="16">
        <f t="shared" si="3"/>
        <v>5</v>
      </c>
      <c r="Q43" s="17">
        <f t="shared" si="4"/>
        <v>4</v>
      </c>
      <c r="R43" s="18">
        <f t="shared" si="1"/>
        <v>3750</v>
      </c>
    </row>
    <row r="44" spans="1:18" ht="69.75" customHeight="1">
      <c r="A44" s="20">
        <v>34</v>
      </c>
      <c r="B44" s="56" t="s">
        <v>58</v>
      </c>
      <c r="C44" s="21"/>
      <c r="D44" s="21">
        <v>300</v>
      </c>
      <c r="E44" s="44">
        <v>300</v>
      </c>
      <c r="F44" s="60">
        <f t="shared" si="2"/>
        <v>1950</v>
      </c>
      <c r="G44" s="42"/>
      <c r="H44" s="61">
        <f t="shared" si="5"/>
        <v>0</v>
      </c>
      <c r="I44" s="14">
        <v>7</v>
      </c>
      <c r="J44" s="14">
        <v>6</v>
      </c>
      <c r="K44" s="14">
        <v>6.5</v>
      </c>
      <c r="L44" s="14"/>
      <c r="M44" s="14"/>
      <c r="N44" s="14"/>
      <c r="O44" s="15">
        <f t="shared" si="0"/>
        <v>6.5</v>
      </c>
      <c r="P44" s="16">
        <f t="shared" si="3"/>
        <v>0.5</v>
      </c>
      <c r="Q44" s="17">
        <f t="shared" si="4"/>
        <v>7.6923076923076925</v>
      </c>
      <c r="R44" s="18">
        <f t="shared" si="1"/>
        <v>1950</v>
      </c>
    </row>
    <row r="45" spans="1:18" ht="69.75" customHeight="1">
      <c r="A45" s="20">
        <v>35</v>
      </c>
      <c r="B45" s="56" t="s">
        <v>59</v>
      </c>
      <c r="C45" s="21"/>
      <c r="D45" s="21">
        <v>3</v>
      </c>
      <c r="E45" s="44">
        <v>3</v>
      </c>
      <c r="F45" s="60">
        <f t="shared" si="2"/>
        <v>150</v>
      </c>
      <c r="G45" s="42"/>
      <c r="H45" s="61">
        <f t="shared" si="5"/>
        <v>0</v>
      </c>
      <c r="I45" s="14">
        <v>52</v>
      </c>
      <c r="J45" s="14">
        <v>48</v>
      </c>
      <c r="K45" s="14">
        <v>50</v>
      </c>
      <c r="L45" s="14"/>
      <c r="M45" s="14"/>
      <c r="N45" s="14"/>
      <c r="O45" s="15">
        <f t="shared" si="0"/>
        <v>50</v>
      </c>
      <c r="P45" s="16">
        <f t="shared" si="3"/>
        <v>2</v>
      </c>
      <c r="Q45" s="17">
        <f t="shared" si="4"/>
        <v>4</v>
      </c>
      <c r="R45" s="18">
        <f t="shared" si="1"/>
        <v>150</v>
      </c>
    </row>
    <row r="46" spans="1:18" ht="69.75" customHeight="1">
      <c r="A46" s="20">
        <v>36</v>
      </c>
      <c r="B46" s="56" t="s">
        <v>60</v>
      </c>
      <c r="C46" s="21"/>
      <c r="D46" s="21">
        <v>3</v>
      </c>
      <c r="E46" s="44">
        <v>3</v>
      </c>
      <c r="F46" s="60">
        <f t="shared" si="2"/>
        <v>150</v>
      </c>
      <c r="G46" s="42"/>
      <c r="H46" s="61">
        <f t="shared" si="5"/>
        <v>0</v>
      </c>
      <c r="I46" s="14">
        <v>52</v>
      </c>
      <c r="J46" s="14">
        <v>48</v>
      </c>
      <c r="K46" s="14">
        <v>50</v>
      </c>
      <c r="L46" s="14"/>
      <c r="M46" s="14"/>
      <c r="N46" s="14"/>
      <c r="O46" s="15">
        <f t="shared" si="0"/>
        <v>50</v>
      </c>
      <c r="P46" s="16">
        <f t="shared" si="3"/>
        <v>2</v>
      </c>
      <c r="Q46" s="17">
        <f t="shared" si="4"/>
        <v>4</v>
      </c>
      <c r="R46" s="18">
        <f t="shared" si="1"/>
        <v>150</v>
      </c>
    </row>
    <row r="47" spans="1:18" ht="69.75" customHeight="1">
      <c r="A47" s="20">
        <v>37</v>
      </c>
      <c r="B47" s="56" t="s">
        <v>61</v>
      </c>
      <c r="C47" s="21"/>
      <c r="D47" s="21">
        <v>90</v>
      </c>
      <c r="E47" s="44">
        <v>60</v>
      </c>
      <c r="F47" s="60">
        <f t="shared" si="2"/>
        <v>1820</v>
      </c>
      <c r="G47" s="42">
        <v>30</v>
      </c>
      <c r="H47" s="61">
        <f t="shared" si="5"/>
        <v>910</v>
      </c>
      <c r="I47" s="14">
        <v>32</v>
      </c>
      <c r="J47" s="14">
        <v>29</v>
      </c>
      <c r="K47" s="14">
        <v>30</v>
      </c>
      <c r="L47" s="14"/>
      <c r="M47" s="14"/>
      <c r="N47" s="14"/>
      <c r="O47" s="15">
        <f t="shared" si="0"/>
        <v>30.333333333333332</v>
      </c>
      <c r="P47" s="16">
        <f t="shared" si="3"/>
        <v>1.5275252316519219</v>
      </c>
      <c r="Q47" s="17">
        <f t="shared" si="4"/>
        <v>5.035797466984358</v>
      </c>
      <c r="R47" s="18">
        <f t="shared" si="1"/>
        <v>2730</v>
      </c>
    </row>
    <row r="48" spans="1:18" ht="69.75" customHeight="1">
      <c r="A48" s="20">
        <v>38</v>
      </c>
      <c r="B48" s="56" t="s">
        <v>62</v>
      </c>
      <c r="C48" s="21"/>
      <c r="D48" s="21">
        <v>45</v>
      </c>
      <c r="E48" s="44">
        <v>45</v>
      </c>
      <c r="F48" s="60">
        <f t="shared" si="2"/>
        <v>9300</v>
      </c>
      <c r="G48" s="42"/>
      <c r="H48" s="61">
        <f t="shared" si="5"/>
        <v>0</v>
      </c>
      <c r="I48" s="14">
        <v>210</v>
      </c>
      <c r="J48" s="14">
        <v>200</v>
      </c>
      <c r="K48" s="14">
        <v>210</v>
      </c>
      <c r="L48" s="14"/>
      <c r="M48" s="14"/>
      <c r="N48" s="14"/>
      <c r="O48" s="15">
        <f t="shared" si="0"/>
        <v>206.66666666666666</v>
      </c>
      <c r="P48" s="16">
        <f t="shared" si="3"/>
        <v>5.773502691896468</v>
      </c>
      <c r="Q48" s="17">
        <f t="shared" si="4"/>
        <v>2.7936303347886136</v>
      </c>
      <c r="R48" s="18">
        <f t="shared" si="1"/>
        <v>9300</v>
      </c>
    </row>
    <row r="49" spans="1:18" ht="69.75" customHeight="1">
      <c r="A49" s="20">
        <v>39</v>
      </c>
      <c r="B49" s="56" t="s">
        <v>63</v>
      </c>
      <c r="C49" s="21"/>
      <c r="D49" s="21">
        <v>9</v>
      </c>
      <c r="E49" s="44">
        <v>6</v>
      </c>
      <c r="F49" s="60">
        <f>E49*O49</f>
        <v>4140</v>
      </c>
      <c r="G49" s="42">
        <v>3</v>
      </c>
      <c r="H49" s="61">
        <f t="shared" si="5"/>
        <v>2070</v>
      </c>
      <c r="I49" s="14">
        <v>700</v>
      </c>
      <c r="J49" s="14">
        <v>680</v>
      </c>
      <c r="K49" s="14">
        <v>690</v>
      </c>
      <c r="L49" s="14"/>
      <c r="M49" s="14"/>
      <c r="N49" s="14"/>
      <c r="O49" s="15">
        <f t="shared" si="0"/>
        <v>690</v>
      </c>
      <c r="P49" s="16">
        <f t="shared" si="3"/>
        <v>10</v>
      </c>
      <c r="Q49" s="17">
        <f t="shared" si="4"/>
        <v>1.4492753623188406</v>
      </c>
      <c r="R49" s="18">
        <f t="shared" si="1"/>
        <v>6210</v>
      </c>
    </row>
    <row r="50" spans="1:18" ht="69.75" customHeight="1">
      <c r="A50" s="20">
        <v>40</v>
      </c>
      <c r="B50" s="56" t="s">
        <v>64</v>
      </c>
      <c r="C50" s="21"/>
      <c r="D50" s="21">
        <v>3</v>
      </c>
      <c r="E50" s="44">
        <v>3</v>
      </c>
      <c r="F50" s="60">
        <f>E50*O50</f>
        <v>4080</v>
      </c>
      <c r="G50" s="42"/>
      <c r="H50" s="61">
        <f t="shared" si="5"/>
        <v>0</v>
      </c>
      <c r="I50" s="14">
        <v>1360</v>
      </c>
      <c r="J50" s="14">
        <v>1340</v>
      </c>
      <c r="K50" s="14">
        <v>1380</v>
      </c>
      <c r="L50" s="14"/>
      <c r="M50" s="14"/>
      <c r="N50" s="14"/>
      <c r="O50" s="15">
        <f t="shared" si="0"/>
        <v>1360</v>
      </c>
      <c r="P50" s="16">
        <f t="shared" si="3"/>
        <v>20</v>
      </c>
      <c r="Q50" s="17">
        <f t="shared" si="4"/>
        <v>1.4705882352941175</v>
      </c>
      <c r="R50" s="18">
        <f t="shared" si="1"/>
        <v>4080</v>
      </c>
    </row>
    <row r="51" spans="1:18" ht="69.75" customHeight="1">
      <c r="A51" s="20">
        <v>41</v>
      </c>
      <c r="B51" s="56" t="s">
        <v>65</v>
      </c>
      <c r="C51" s="21"/>
      <c r="D51" s="21">
        <v>3</v>
      </c>
      <c r="E51" s="44"/>
      <c r="F51" s="60">
        <f>E51*O51</f>
        <v>0</v>
      </c>
      <c r="G51" s="42">
        <v>3</v>
      </c>
      <c r="H51" s="61">
        <f t="shared" si="5"/>
        <v>5030</v>
      </c>
      <c r="I51" s="14">
        <v>1680</v>
      </c>
      <c r="J51" s="14">
        <v>1650</v>
      </c>
      <c r="K51" s="14">
        <v>1700</v>
      </c>
      <c r="L51" s="14"/>
      <c r="M51" s="14"/>
      <c r="N51" s="14"/>
      <c r="O51" s="15">
        <f t="shared" si="0"/>
        <v>1676.6666666666667</v>
      </c>
      <c r="P51" s="16">
        <f t="shared" si="3"/>
        <v>25.166114784229663</v>
      </c>
      <c r="Q51" s="17">
        <f t="shared" si="4"/>
        <v>1.500961120331789</v>
      </c>
      <c r="R51" s="18">
        <f t="shared" si="1"/>
        <v>5030</v>
      </c>
    </row>
    <row r="52" spans="1:18" ht="69.75" customHeight="1">
      <c r="A52" s="20">
        <v>42</v>
      </c>
      <c r="B52" s="56" t="s">
        <v>66</v>
      </c>
      <c r="C52" s="21"/>
      <c r="D52" s="21">
        <v>3</v>
      </c>
      <c r="E52" s="44">
        <v>3</v>
      </c>
      <c r="F52" s="60">
        <f aca="true" t="shared" si="6" ref="F52:F66">E52*O52</f>
        <v>3650</v>
      </c>
      <c r="G52" s="42"/>
      <c r="H52" s="61">
        <f t="shared" si="5"/>
        <v>0</v>
      </c>
      <c r="I52" s="14">
        <v>1230</v>
      </c>
      <c r="J52" s="14">
        <v>1200</v>
      </c>
      <c r="K52" s="14">
        <v>1220</v>
      </c>
      <c r="L52" s="14"/>
      <c r="M52" s="14"/>
      <c r="N52" s="14"/>
      <c r="O52" s="15">
        <f t="shared" si="0"/>
        <v>1216.6666666666667</v>
      </c>
      <c r="P52" s="16">
        <f t="shared" si="3"/>
        <v>15.275252316524547</v>
      </c>
      <c r="Q52" s="17">
        <f t="shared" si="4"/>
        <v>1.2555001903992777</v>
      </c>
      <c r="R52" s="18">
        <f t="shared" si="1"/>
        <v>3650</v>
      </c>
    </row>
    <row r="53" spans="1:18" ht="69.75" customHeight="1">
      <c r="A53" s="20">
        <v>43</v>
      </c>
      <c r="B53" s="56" t="s">
        <v>67</v>
      </c>
      <c r="C53" s="21"/>
      <c r="D53" s="21">
        <v>900</v>
      </c>
      <c r="E53" s="44">
        <v>600</v>
      </c>
      <c r="F53" s="60">
        <f t="shared" si="6"/>
        <v>700</v>
      </c>
      <c r="G53" s="42">
        <v>300</v>
      </c>
      <c r="H53" s="61">
        <f t="shared" si="5"/>
        <v>350</v>
      </c>
      <c r="I53" s="14">
        <v>1.3</v>
      </c>
      <c r="J53" s="14">
        <v>1</v>
      </c>
      <c r="K53" s="14">
        <v>1.2</v>
      </c>
      <c r="L53" s="14"/>
      <c r="M53" s="14"/>
      <c r="N53" s="14"/>
      <c r="O53" s="15">
        <f t="shared" si="0"/>
        <v>1.1666666666666667</v>
      </c>
      <c r="P53" s="16">
        <f t="shared" si="3"/>
        <v>0.15275252316519644</v>
      </c>
      <c r="Q53" s="17">
        <f t="shared" si="4"/>
        <v>13.093073414159695</v>
      </c>
      <c r="R53" s="18">
        <f t="shared" si="1"/>
        <v>1050</v>
      </c>
    </row>
    <row r="54" spans="1:18" ht="69.75" customHeight="1">
      <c r="A54" s="20">
        <v>44</v>
      </c>
      <c r="B54" s="56" t="s">
        <v>68</v>
      </c>
      <c r="C54" s="21"/>
      <c r="D54" s="21">
        <v>15</v>
      </c>
      <c r="E54" s="44">
        <v>15</v>
      </c>
      <c r="F54" s="60">
        <f t="shared" si="6"/>
        <v>8200</v>
      </c>
      <c r="G54" s="42"/>
      <c r="H54" s="61">
        <f t="shared" si="5"/>
        <v>0</v>
      </c>
      <c r="I54" s="14">
        <v>560</v>
      </c>
      <c r="J54" s="14">
        <v>530</v>
      </c>
      <c r="K54" s="14">
        <v>550</v>
      </c>
      <c r="L54" s="14"/>
      <c r="M54" s="14"/>
      <c r="N54" s="14"/>
      <c r="O54" s="15">
        <f t="shared" si="0"/>
        <v>546.6666666666666</v>
      </c>
      <c r="P54" s="16">
        <f t="shared" si="3"/>
        <v>15.27525231651883</v>
      </c>
      <c r="Q54" s="17">
        <f t="shared" si="4"/>
        <v>2.7942534725339323</v>
      </c>
      <c r="R54" s="18">
        <f t="shared" si="1"/>
        <v>8200</v>
      </c>
    </row>
    <row r="55" spans="1:18" ht="69.75" customHeight="1">
      <c r="A55" s="20">
        <v>45</v>
      </c>
      <c r="B55" s="56" t="s">
        <v>69</v>
      </c>
      <c r="C55" s="21"/>
      <c r="D55" s="21">
        <v>45</v>
      </c>
      <c r="E55" s="44">
        <v>45</v>
      </c>
      <c r="F55" s="60">
        <f t="shared" si="6"/>
        <v>23850</v>
      </c>
      <c r="G55" s="42"/>
      <c r="H55" s="61">
        <f t="shared" si="5"/>
        <v>0</v>
      </c>
      <c r="I55" s="14">
        <v>550</v>
      </c>
      <c r="J55" s="14">
        <v>510</v>
      </c>
      <c r="K55" s="14">
        <v>530</v>
      </c>
      <c r="L55" s="14"/>
      <c r="M55" s="14"/>
      <c r="N55" s="14"/>
      <c r="O55" s="15">
        <f t="shared" si="0"/>
        <v>530</v>
      </c>
      <c r="P55" s="16">
        <f t="shared" si="3"/>
        <v>20</v>
      </c>
      <c r="Q55" s="17">
        <f t="shared" si="4"/>
        <v>3.7735849056603774</v>
      </c>
      <c r="R55" s="18">
        <f t="shared" si="1"/>
        <v>23850</v>
      </c>
    </row>
    <row r="56" spans="1:18" ht="69.75" customHeight="1">
      <c r="A56" s="20">
        <v>46</v>
      </c>
      <c r="B56" s="56" t="s">
        <v>70</v>
      </c>
      <c r="C56" s="21"/>
      <c r="D56" s="21">
        <v>6</v>
      </c>
      <c r="E56" s="44">
        <v>3</v>
      </c>
      <c r="F56" s="60">
        <f t="shared" si="6"/>
        <v>13210</v>
      </c>
      <c r="G56" s="42">
        <v>3</v>
      </c>
      <c r="H56" s="61">
        <f t="shared" si="5"/>
        <v>13210</v>
      </c>
      <c r="I56" s="14">
        <v>4450</v>
      </c>
      <c r="J56" s="14">
        <v>4360</v>
      </c>
      <c r="K56" s="14">
        <v>4400</v>
      </c>
      <c r="L56" s="14"/>
      <c r="M56" s="14"/>
      <c r="N56" s="14"/>
      <c r="O56" s="15">
        <f t="shared" si="0"/>
        <v>4403.333333333333</v>
      </c>
      <c r="P56" s="16">
        <f t="shared" si="3"/>
        <v>45.092497528215176</v>
      </c>
      <c r="Q56" s="17">
        <f t="shared" si="4"/>
        <v>1.0240536910268399</v>
      </c>
      <c r="R56" s="18">
        <f t="shared" si="1"/>
        <v>26420</v>
      </c>
    </row>
    <row r="57" spans="1:18" ht="69.75" customHeight="1">
      <c r="A57" s="20">
        <v>47</v>
      </c>
      <c r="B57" s="56" t="s">
        <v>71</v>
      </c>
      <c r="C57" s="21"/>
      <c r="D57" s="21">
        <v>6</v>
      </c>
      <c r="E57" s="44">
        <v>3</v>
      </c>
      <c r="F57" s="60">
        <f t="shared" si="6"/>
        <v>7470</v>
      </c>
      <c r="G57" s="42">
        <v>3</v>
      </c>
      <c r="H57" s="61">
        <f t="shared" si="5"/>
        <v>7470</v>
      </c>
      <c r="I57" s="14">
        <v>2500</v>
      </c>
      <c r="J57" s="14">
        <v>2470</v>
      </c>
      <c r="K57" s="14">
        <v>2500</v>
      </c>
      <c r="L57" s="14"/>
      <c r="M57" s="14"/>
      <c r="N57" s="14"/>
      <c r="O57" s="15">
        <f t="shared" si="0"/>
        <v>2490</v>
      </c>
      <c r="P57" s="16">
        <f t="shared" si="3"/>
        <v>17.320508075688775</v>
      </c>
      <c r="Q57" s="17">
        <f t="shared" si="4"/>
        <v>0.6956027339634046</v>
      </c>
      <c r="R57" s="18">
        <f t="shared" si="1"/>
        <v>14940</v>
      </c>
    </row>
    <row r="58" spans="1:18" ht="69.75" customHeight="1">
      <c r="A58" s="20">
        <v>48</v>
      </c>
      <c r="B58" s="56" t="s">
        <v>72</v>
      </c>
      <c r="C58" s="21"/>
      <c r="D58" s="21">
        <v>6</v>
      </c>
      <c r="E58" s="44">
        <v>6</v>
      </c>
      <c r="F58" s="60">
        <f t="shared" si="6"/>
        <v>18720</v>
      </c>
      <c r="G58" s="42"/>
      <c r="H58" s="61">
        <f t="shared" si="5"/>
        <v>0</v>
      </c>
      <c r="I58" s="14">
        <v>3130</v>
      </c>
      <c r="J58" s="14">
        <v>3100</v>
      </c>
      <c r="K58" s="14">
        <v>3130</v>
      </c>
      <c r="L58" s="14"/>
      <c r="M58" s="14"/>
      <c r="N58" s="14"/>
      <c r="O58" s="15">
        <f t="shared" si="0"/>
        <v>3120</v>
      </c>
      <c r="P58" s="16">
        <f t="shared" si="3"/>
        <v>17.320508075688775</v>
      </c>
      <c r="Q58" s="17">
        <f t="shared" si="4"/>
        <v>0.5551444896054094</v>
      </c>
      <c r="R58" s="18">
        <f t="shared" si="1"/>
        <v>18720</v>
      </c>
    </row>
    <row r="59" spans="1:18" ht="69.75" customHeight="1">
      <c r="A59" s="20">
        <v>49</v>
      </c>
      <c r="B59" s="56" t="s">
        <v>73</v>
      </c>
      <c r="C59" s="21"/>
      <c r="D59" s="21">
        <v>3</v>
      </c>
      <c r="E59" s="44">
        <v>3</v>
      </c>
      <c r="F59" s="60">
        <f t="shared" si="6"/>
        <v>4070</v>
      </c>
      <c r="G59" s="42"/>
      <c r="H59" s="61">
        <f t="shared" si="5"/>
        <v>0</v>
      </c>
      <c r="I59" s="14">
        <v>1400</v>
      </c>
      <c r="J59" s="14">
        <v>1320</v>
      </c>
      <c r="K59" s="14">
        <v>1350</v>
      </c>
      <c r="L59" s="14"/>
      <c r="M59" s="14"/>
      <c r="N59" s="14"/>
      <c r="O59" s="15">
        <f t="shared" si="0"/>
        <v>1356.6666666666667</v>
      </c>
      <c r="P59" s="16">
        <f t="shared" si="3"/>
        <v>40.41451884327572</v>
      </c>
      <c r="Q59" s="17">
        <f t="shared" si="4"/>
        <v>2.9789571628950164</v>
      </c>
      <c r="R59" s="18">
        <f t="shared" si="1"/>
        <v>4070</v>
      </c>
    </row>
    <row r="60" spans="1:18" ht="69.75" customHeight="1">
      <c r="A60" s="20">
        <v>50</v>
      </c>
      <c r="B60" s="56" t="s">
        <v>74</v>
      </c>
      <c r="C60" s="21"/>
      <c r="D60" s="21">
        <v>3</v>
      </c>
      <c r="E60" s="44">
        <v>3</v>
      </c>
      <c r="F60" s="60">
        <f t="shared" si="6"/>
        <v>5570</v>
      </c>
      <c r="G60" s="42"/>
      <c r="H60" s="61">
        <f t="shared" si="5"/>
        <v>0</v>
      </c>
      <c r="I60" s="14">
        <v>1900</v>
      </c>
      <c r="J60" s="14">
        <v>1820</v>
      </c>
      <c r="K60" s="14">
        <v>1850</v>
      </c>
      <c r="L60" s="14"/>
      <c r="M60" s="14"/>
      <c r="N60" s="14"/>
      <c r="O60" s="15">
        <f t="shared" si="0"/>
        <v>1856.6666666666667</v>
      </c>
      <c r="P60" s="16">
        <f t="shared" si="3"/>
        <v>40.41451884326996</v>
      </c>
      <c r="Q60" s="17">
        <f t="shared" si="4"/>
        <v>2.176724533748831</v>
      </c>
      <c r="R60" s="18">
        <f t="shared" si="1"/>
        <v>5570</v>
      </c>
    </row>
    <row r="61" spans="1:18" ht="69.75" customHeight="1">
      <c r="A61" s="20">
        <v>51</v>
      </c>
      <c r="B61" s="56" t="s">
        <v>75</v>
      </c>
      <c r="C61" s="21"/>
      <c r="D61" s="21">
        <v>9</v>
      </c>
      <c r="E61" s="44">
        <v>9</v>
      </c>
      <c r="F61" s="60">
        <f t="shared" si="6"/>
        <v>17850</v>
      </c>
      <c r="G61" s="42"/>
      <c r="H61" s="61">
        <f>G61*O61</f>
        <v>0</v>
      </c>
      <c r="I61" s="14">
        <v>2000</v>
      </c>
      <c r="J61" s="14">
        <v>1950</v>
      </c>
      <c r="K61" s="14">
        <v>2000</v>
      </c>
      <c r="L61" s="14"/>
      <c r="M61" s="14"/>
      <c r="N61" s="14"/>
      <c r="O61" s="15">
        <f t="shared" si="0"/>
        <v>1983.3333333333333</v>
      </c>
      <c r="P61" s="16">
        <f t="shared" si="3"/>
        <v>28.867513459475912</v>
      </c>
      <c r="Q61" s="17">
        <f t="shared" si="4"/>
        <v>1.45550488030971</v>
      </c>
      <c r="R61" s="18">
        <f t="shared" si="1"/>
        <v>17850</v>
      </c>
    </row>
    <row r="62" spans="1:18" ht="69.75" customHeight="1">
      <c r="A62" s="20">
        <v>52</v>
      </c>
      <c r="B62" s="56" t="s">
        <v>76</v>
      </c>
      <c r="C62" s="21"/>
      <c r="D62" s="21">
        <v>3000</v>
      </c>
      <c r="E62" s="44">
        <v>1500</v>
      </c>
      <c r="F62" s="60">
        <f t="shared" si="6"/>
        <v>9750</v>
      </c>
      <c r="G62" s="42">
        <v>1500</v>
      </c>
      <c r="H62" s="61">
        <f t="shared" si="5"/>
        <v>9750</v>
      </c>
      <c r="I62" s="14">
        <v>7</v>
      </c>
      <c r="J62" s="14">
        <v>6</v>
      </c>
      <c r="K62" s="14">
        <v>6.5</v>
      </c>
      <c r="L62" s="14"/>
      <c r="M62" s="14"/>
      <c r="N62" s="14"/>
      <c r="O62" s="15">
        <f t="shared" si="0"/>
        <v>6.5</v>
      </c>
      <c r="P62" s="16">
        <f t="shared" si="3"/>
        <v>0.5</v>
      </c>
      <c r="Q62" s="17">
        <f t="shared" si="4"/>
        <v>7.6923076923076925</v>
      </c>
      <c r="R62" s="18">
        <f t="shared" si="1"/>
        <v>19500</v>
      </c>
    </row>
    <row r="63" spans="1:18" ht="69.75" customHeight="1">
      <c r="A63" s="20">
        <v>53</v>
      </c>
      <c r="B63" s="56" t="s">
        <v>77</v>
      </c>
      <c r="C63" s="21"/>
      <c r="D63" s="21">
        <v>9000</v>
      </c>
      <c r="E63" s="44">
        <v>6000</v>
      </c>
      <c r="F63" s="60">
        <f t="shared" si="6"/>
        <v>35000</v>
      </c>
      <c r="G63" s="42">
        <v>3000</v>
      </c>
      <c r="H63" s="61">
        <f>G63*O63</f>
        <v>17500</v>
      </c>
      <c r="I63" s="14">
        <v>6</v>
      </c>
      <c r="J63" s="14">
        <v>5.5</v>
      </c>
      <c r="K63" s="14">
        <v>6</v>
      </c>
      <c r="L63" s="14"/>
      <c r="M63" s="14"/>
      <c r="N63" s="14"/>
      <c r="O63" s="15">
        <f t="shared" si="0"/>
        <v>5.833333333333333</v>
      </c>
      <c r="P63" s="16">
        <f t="shared" si="3"/>
        <v>0.288675134594817</v>
      </c>
      <c r="Q63" s="17">
        <f t="shared" si="4"/>
        <v>4.948716593054005</v>
      </c>
      <c r="R63" s="18">
        <f t="shared" si="1"/>
        <v>52500</v>
      </c>
    </row>
    <row r="64" spans="1:18" ht="69.75" customHeight="1">
      <c r="A64" s="20">
        <v>54</v>
      </c>
      <c r="B64" s="56" t="s">
        <v>78</v>
      </c>
      <c r="C64" s="21"/>
      <c r="D64" s="21">
        <v>9000</v>
      </c>
      <c r="E64" s="44">
        <v>6000</v>
      </c>
      <c r="F64" s="60">
        <f t="shared" si="6"/>
        <v>39000</v>
      </c>
      <c r="G64" s="42">
        <v>3000</v>
      </c>
      <c r="H64" s="61">
        <f t="shared" si="5"/>
        <v>19500</v>
      </c>
      <c r="I64" s="14">
        <v>7</v>
      </c>
      <c r="J64" s="14">
        <v>6</v>
      </c>
      <c r="K64" s="14">
        <v>6.5</v>
      </c>
      <c r="L64" s="14"/>
      <c r="M64" s="14"/>
      <c r="N64" s="14"/>
      <c r="O64" s="15">
        <f t="shared" si="0"/>
        <v>6.5</v>
      </c>
      <c r="P64" s="16">
        <f t="shared" si="3"/>
        <v>0.5</v>
      </c>
      <c r="Q64" s="17">
        <f t="shared" si="4"/>
        <v>7.6923076923076925</v>
      </c>
      <c r="R64" s="18">
        <f t="shared" si="1"/>
        <v>58500</v>
      </c>
    </row>
    <row r="65" spans="1:18" ht="69.75" customHeight="1">
      <c r="A65" s="20">
        <v>55</v>
      </c>
      <c r="B65" s="56" t="s">
        <v>79</v>
      </c>
      <c r="C65" s="21"/>
      <c r="D65" s="21">
        <v>9000</v>
      </c>
      <c r="E65" s="44">
        <v>6000</v>
      </c>
      <c r="F65" s="60">
        <f t="shared" si="6"/>
        <v>27000</v>
      </c>
      <c r="G65" s="42">
        <v>3000</v>
      </c>
      <c r="H65" s="61">
        <f t="shared" si="5"/>
        <v>13500</v>
      </c>
      <c r="I65" s="14">
        <v>5</v>
      </c>
      <c r="J65" s="14">
        <v>4</v>
      </c>
      <c r="K65" s="14">
        <v>4.5</v>
      </c>
      <c r="L65" s="14"/>
      <c r="M65" s="14"/>
      <c r="N65" s="14"/>
      <c r="O65" s="15">
        <f t="shared" si="0"/>
        <v>4.5</v>
      </c>
      <c r="P65" s="16">
        <f t="shared" si="3"/>
        <v>0.5</v>
      </c>
      <c r="Q65" s="17">
        <f t="shared" si="4"/>
        <v>11.11111111111111</v>
      </c>
      <c r="R65" s="18">
        <f t="shared" si="1"/>
        <v>40500</v>
      </c>
    </row>
    <row r="66" spans="1:18" ht="69.75" customHeight="1">
      <c r="A66" s="20">
        <v>56</v>
      </c>
      <c r="B66" s="56" t="s">
        <v>80</v>
      </c>
      <c r="C66" s="21"/>
      <c r="D66" s="21">
        <v>9000</v>
      </c>
      <c r="E66" s="44">
        <v>6000</v>
      </c>
      <c r="F66" s="60">
        <f t="shared" si="6"/>
        <v>47600</v>
      </c>
      <c r="G66" s="42">
        <v>3000</v>
      </c>
      <c r="H66" s="61">
        <f t="shared" si="5"/>
        <v>23800</v>
      </c>
      <c r="I66" s="14">
        <v>8</v>
      </c>
      <c r="J66" s="14">
        <v>7.8</v>
      </c>
      <c r="K66" s="14">
        <v>8</v>
      </c>
      <c r="L66" s="14"/>
      <c r="M66" s="14"/>
      <c r="N66" s="14"/>
      <c r="O66" s="15">
        <f t="shared" si="0"/>
        <v>7.933333333333334</v>
      </c>
      <c r="P66" s="16">
        <f t="shared" si="3"/>
        <v>0.11547005383787265</v>
      </c>
      <c r="Q66" s="17">
        <f t="shared" si="4"/>
        <v>1.4555048803093191</v>
      </c>
      <c r="R66" s="18">
        <f t="shared" si="1"/>
        <v>71400</v>
      </c>
    </row>
    <row r="67" spans="1:18" ht="69.75" customHeight="1">
      <c r="A67" s="20">
        <v>57</v>
      </c>
      <c r="B67" s="57" t="s">
        <v>81</v>
      </c>
      <c r="C67" s="21"/>
      <c r="D67" s="21">
        <v>2</v>
      </c>
      <c r="E67" s="44">
        <v>2</v>
      </c>
      <c r="F67" s="60">
        <f>E67*O67</f>
        <v>8366.666666666666</v>
      </c>
      <c r="G67" s="42"/>
      <c r="H67" s="61">
        <f t="shared" si="5"/>
        <v>0</v>
      </c>
      <c r="I67" s="14">
        <v>4250</v>
      </c>
      <c r="J67" s="14">
        <v>4100</v>
      </c>
      <c r="K67" s="14">
        <v>4200</v>
      </c>
      <c r="L67" s="14"/>
      <c r="M67" s="14"/>
      <c r="N67" s="14"/>
      <c r="O67" s="15">
        <f t="shared" si="0"/>
        <v>4183.333333333333</v>
      </c>
      <c r="P67" s="16">
        <f t="shared" si="3"/>
        <v>76.37626158258921</v>
      </c>
      <c r="Q67" s="17">
        <f t="shared" si="4"/>
        <v>1.8257273685081086</v>
      </c>
      <c r="R67" s="18">
        <f t="shared" si="1"/>
        <v>8366.666666666666</v>
      </c>
    </row>
    <row r="68" spans="1:18" ht="18.75" customHeight="1">
      <c r="A68" s="72" t="s">
        <v>0</v>
      </c>
      <c r="B68" s="73"/>
      <c r="C68" s="23"/>
      <c r="D68" s="23"/>
      <c r="E68" s="33"/>
      <c r="F68" s="63">
        <f>SUM(F11:F67)</f>
        <v>567911.6666666666</v>
      </c>
      <c r="G68" s="64"/>
      <c r="H68" s="64">
        <f>SUM(H11:H67)</f>
        <v>301690</v>
      </c>
      <c r="I68" s="23"/>
      <c r="J68" s="23"/>
      <c r="K68" s="23"/>
      <c r="L68" s="23"/>
      <c r="M68" s="23"/>
      <c r="N68" s="23"/>
      <c r="O68" s="23"/>
      <c r="P68" s="23"/>
      <c r="Q68" s="24"/>
      <c r="R68" s="3">
        <f>SUM(R11:R67)</f>
        <v>869601.6666666666</v>
      </c>
    </row>
    <row r="69" spans="1:14" ht="18.75">
      <c r="A69" s="1"/>
      <c r="B69" s="1"/>
      <c r="C69" s="2"/>
      <c r="D69" s="2"/>
      <c r="E69" s="35"/>
      <c r="F69" s="35"/>
      <c r="G69" s="65">
        <f>F68+H68</f>
        <v>869601.6666666666</v>
      </c>
      <c r="H69" s="36"/>
      <c r="I69" s="2"/>
      <c r="J69" s="2"/>
      <c r="K69" s="2"/>
      <c r="L69" s="2"/>
      <c r="M69" s="2"/>
      <c r="N69" s="2"/>
    </row>
    <row r="70" s="74" customFormat="1" ht="166.5" customHeight="1">
      <c r="A70" s="74" t="s">
        <v>19</v>
      </c>
    </row>
    <row r="71" spans="5:8" ht="18.75">
      <c r="E71" s="39"/>
      <c r="F71" s="39"/>
      <c r="G71" s="39"/>
      <c r="H71" s="39"/>
    </row>
    <row r="72" spans="5:8" ht="18.75">
      <c r="E72" s="39"/>
      <c r="F72" s="39"/>
      <c r="G72" s="39"/>
      <c r="H72" s="39"/>
    </row>
    <row r="73" spans="5:8" ht="18.75">
      <c r="E73" s="39"/>
      <c r="F73" s="39"/>
      <c r="G73" s="39"/>
      <c r="H73" s="39"/>
    </row>
    <row r="74" spans="5:8" ht="18.75">
      <c r="E74" s="39"/>
      <c r="F74" s="39"/>
      <c r="G74" s="39"/>
      <c r="H74" s="39"/>
    </row>
    <row r="75" spans="5:8" ht="18.75">
      <c r="E75" s="39"/>
      <c r="F75" s="39"/>
      <c r="G75" s="39"/>
      <c r="H75" s="39"/>
    </row>
    <row r="76" spans="5:8" ht="18.75">
      <c r="E76" s="39"/>
      <c r="F76" s="39"/>
      <c r="G76" s="39"/>
      <c r="H76" s="39"/>
    </row>
    <row r="77" spans="5:8" ht="18.75">
      <c r="E77" s="39"/>
      <c r="F77" s="39"/>
      <c r="G77" s="39"/>
      <c r="H77" s="39"/>
    </row>
    <row r="78" spans="5:8" ht="18.75">
      <c r="E78" s="39"/>
      <c r="F78" s="39"/>
      <c r="G78" s="39"/>
      <c r="H78" s="39"/>
    </row>
    <row r="79" spans="5:8" ht="18.75">
      <c r="E79" s="39"/>
      <c r="F79" s="39"/>
      <c r="G79" s="39"/>
      <c r="H79" s="39"/>
    </row>
    <row r="80" spans="5:8" ht="18.75">
      <c r="E80" s="39"/>
      <c r="F80" s="39"/>
      <c r="G80" s="39"/>
      <c r="H80" s="39"/>
    </row>
    <row r="81" spans="5:8" ht="18.75">
      <c r="E81" s="39"/>
      <c r="F81" s="39"/>
      <c r="G81" s="39"/>
      <c r="H81" s="39"/>
    </row>
    <row r="82" spans="3:14" ht="18.75">
      <c r="C82" s="4"/>
      <c r="E82" s="39"/>
      <c r="F82" s="39"/>
      <c r="G82" s="39"/>
      <c r="H82" s="39"/>
      <c r="I82" s="4"/>
      <c r="J82" s="4"/>
      <c r="K82" s="4"/>
      <c r="L82" s="4"/>
      <c r="M82" s="4"/>
      <c r="N82" s="4"/>
    </row>
    <row r="83" spans="5:8" ht="18.75">
      <c r="E83" s="39"/>
      <c r="F83" s="39"/>
      <c r="G83" s="39"/>
      <c r="H83" s="39"/>
    </row>
    <row r="84" spans="5:8" ht="18.75">
      <c r="E84" s="39"/>
      <c r="F84" s="39"/>
      <c r="G84" s="39"/>
      <c r="H84" s="39"/>
    </row>
    <row r="85" spans="5:8" ht="18.75">
      <c r="E85" s="39"/>
      <c r="F85" s="39"/>
      <c r="G85" s="39"/>
      <c r="H85" s="39"/>
    </row>
    <row r="86" spans="5:8" ht="18.75">
      <c r="E86" s="39"/>
      <c r="F86" s="39"/>
      <c r="G86" s="39"/>
      <c r="H86" s="39"/>
    </row>
    <row r="87" spans="5:8" ht="18.75">
      <c r="E87" s="39"/>
      <c r="F87" s="39"/>
      <c r="G87" s="39"/>
      <c r="H87" s="39"/>
    </row>
    <row r="88" spans="5:8" ht="18.75">
      <c r="E88" s="39"/>
      <c r="F88" s="39"/>
      <c r="G88" s="39"/>
      <c r="H88" s="39"/>
    </row>
    <row r="89" spans="5:8" ht="18.75">
      <c r="E89" s="39"/>
      <c r="F89" s="39"/>
      <c r="G89" s="39"/>
      <c r="H89" s="39"/>
    </row>
    <row r="90" spans="5:8" ht="18.75">
      <c r="E90" s="39"/>
      <c r="F90" s="39"/>
      <c r="G90" s="39"/>
      <c r="H90" s="39"/>
    </row>
    <row r="91" spans="5:8" ht="18.75">
      <c r="E91" s="39"/>
      <c r="F91" s="39"/>
      <c r="G91" s="39"/>
      <c r="H91" s="39"/>
    </row>
    <row r="92" spans="5:8" ht="18.75">
      <c r="E92" s="37"/>
      <c r="F92" s="37"/>
      <c r="G92" s="37"/>
      <c r="H92" s="37"/>
    </row>
    <row r="93" spans="5:8" ht="18.75">
      <c r="E93" s="2"/>
      <c r="F93" s="2"/>
      <c r="G93" s="2"/>
      <c r="H93" s="2"/>
    </row>
    <row r="94" spans="5:8" ht="18.75">
      <c r="E94" s="22"/>
      <c r="F94" s="22"/>
      <c r="G94" s="22"/>
      <c r="H94" s="22"/>
    </row>
  </sheetData>
  <sheetProtection/>
  <mergeCells count="13">
    <mergeCell ref="A68:B68"/>
    <mergeCell ref="A70:IV70"/>
    <mergeCell ref="A7:N7"/>
    <mergeCell ref="A5:N5"/>
    <mergeCell ref="A6:N6"/>
    <mergeCell ref="A4:R4"/>
    <mergeCell ref="A2:R2"/>
    <mergeCell ref="A9:A10"/>
    <mergeCell ref="C9:C10"/>
    <mergeCell ref="A8:N8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39" r:id="rId2"/>
  <rowBreaks count="2" manualBreakCount="2">
    <brk id="19" max="18" man="1"/>
    <brk id="27" max="1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Kurdukova.E.M</dc:creator>
  <cp:keywords/>
  <dc:description/>
  <cp:lastModifiedBy>1</cp:lastModifiedBy>
  <cp:lastPrinted>2019-02-14T12:06:46Z</cp:lastPrinted>
  <dcterms:created xsi:type="dcterms:W3CDTF">2011-05-04T10:33:42Z</dcterms:created>
  <dcterms:modified xsi:type="dcterms:W3CDTF">2019-11-20T08:04:09Z</dcterms:modified>
  <cp:category/>
  <cp:version/>
  <cp:contentType/>
  <cp:contentStatus/>
</cp:coreProperties>
</file>