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НМЦ" sheetId="1" r:id="rId1"/>
  </sheets>
  <definedNames>
    <definedName name="_GoBack" localSheetId="0">'Приложение НМЦ'!#REF!</definedName>
    <definedName name="OLE_LINK1" localSheetId="0">'Приложение НМЦ'!#REF!</definedName>
    <definedName name="_xlnm.Print_Area" localSheetId="0">'Приложение НМЦ'!$A$1:$N$32</definedName>
  </definedNames>
  <calcPr fullCalcOnLoad="1"/>
</workbook>
</file>

<file path=xl/sharedStrings.xml><?xml version="1.0" encoding="utf-8"?>
<sst xmlns="http://schemas.openxmlformats.org/spreadsheetml/2006/main" count="83" uniqueCount="51">
  <si>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</si>
  <si>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</si>
  <si>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</si>
  <si>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</si>
  <si>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</si>
  <si>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</si>
  <si>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 xml:space="preserve">Средняя арифметическая цена за единицу     &lt;ц&gt; </t>
  </si>
  <si>
    <t>Среднее квадратичное отклонение</t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</si>
  <si>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</si>
  <si>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</si>
  <si>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 xml:space="preserve">Обоснование начальной (максимальной) цены  контракта (лота) </t>
  </si>
  <si>
    <t>Основные характеристики закупаемого товара, работ, услуг (Эквивалент)</t>
  </si>
  <si>
    <t>№ п/п</t>
  </si>
  <si>
    <t xml:space="preserve"> кол-во</t>
  </si>
  <si>
    <t xml:space="preserve">Источник цены № 1  б/н от б/д
</t>
  </si>
  <si>
    <t xml:space="preserve">Источник цены № 2 б/н от б/д
</t>
  </si>
  <si>
    <t xml:space="preserve">Источник цены № 3 б/н от б/д
</t>
  </si>
  <si>
    <t xml:space="preserve">УТВЕРЖДАЮ
</t>
  </si>
  <si>
    <t xml:space="preserve">Главный врач
</t>
  </si>
  <si>
    <t xml:space="preserve">ЧУЗ "РЖД-Медицина" г.Новороссийск
</t>
  </si>
  <si>
    <t>___________________ /С.В. Зайцев/</t>
  </si>
  <si>
    <t>СОГЛАСОВАНО</t>
  </si>
  <si>
    <t>Главная м/с ________________________ /С.Н. Марочкович/</t>
  </si>
  <si>
    <t>Дата подготовки обоснования начальной (максимальной) цены контракта 25.01.2022 г.</t>
  </si>
  <si>
    <r>
      <t>Источник цены №4 ______________
 (</t>
    </r>
    <r>
      <rPr>
        <vertAlign val="superscript"/>
        <sz val="11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</si>
  <si>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1"/>
        <rFont val="Times New Roman"/>
        <family val="1"/>
      </rPr>
      <t>реквизиты документа)</t>
    </r>
  </si>
  <si>
    <r>
      <t xml:space="preserve">коэффициент вариации цен V (%)           </t>
    </r>
    <r>
      <rPr>
        <i/>
        <sz val="11"/>
        <rFont val="Times New Roman"/>
        <family val="1"/>
      </rPr>
      <t xml:space="preserve">         (не должен превышать 33%)</t>
    </r>
  </si>
  <si>
    <t>в соответствии с ООЗ</t>
  </si>
  <si>
    <t>Предмет закупки: Поставка медицинских расходных материалов (СИЗ и ОМБ).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</si>
  <si>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</si>
  <si>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Бахилы медицинские высокие( пар)</t>
  </si>
  <si>
    <t>Бахилы медицинские шт .</t>
  </si>
  <si>
    <t>маска медицинская трехслойная одноразовая на резинке шт</t>
  </si>
  <si>
    <t>Наволочка 60см х 60см нестер №1 ламинир. Шт</t>
  </si>
  <si>
    <t>Пеленки 70см х 80см нестер  впитывающая №30 в  уп</t>
  </si>
  <si>
    <t xml:space="preserve">Пеленки 70см х 80см стер шт  впитывающая  №30 в уп  </t>
  </si>
  <si>
    <t>Простынь урологическая для операций стерильная  ТУР №8 в   уп</t>
  </si>
  <si>
    <t>Простынь одно разовая в рулоне 80*200 штук 100 в одном рулоне плотность 20 г/м2 (рулонов</t>
  </si>
  <si>
    <t>простынь о/р стер.1.4*2.0 м шт</t>
  </si>
  <si>
    <t>Фартук о/р хирургический 1,4 см н/стер. «Гекса»(р-р 52-54 длинна 110 см,ламинированный пл.40  г/м2)Непромокаемый №10 уп</t>
  </si>
  <si>
    <t>Халат хирур.НЕстерил. «Евро»р-р 52-54№1 шт</t>
  </si>
  <si>
    <t xml:space="preserve"> комбинезон защитный противочумный наличие  РУ одноразовый размер 56/58 шт  </t>
  </si>
  <si>
    <t xml:space="preserve"> комбинезон защитный противочумный  наличие РУ одноразовый размер 60/62 шт</t>
  </si>
  <si>
    <t xml:space="preserve"> комбинезон защитный противочумный наличие РУ одноразовый размер 52/54 шт.</t>
  </si>
  <si>
    <t>Шапочка шарлотка на резинке плот  17 г/м 2 50 штук в 1 упаковке уп.</t>
  </si>
  <si>
    <t xml:space="preserve">Халат хирур.стерил. «Евро»р-р 52-54№1 шт </t>
  </si>
  <si>
    <t>Комплект белья акушерский для рожениц  КБР -12 стерильный  штук ( полный)</t>
  </si>
  <si>
    <t>Чехол для шнуров и трубок стерильный. 200/13спанбонд ламинированный  40г/м2  шт</t>
  </si>
  <si>
    <t>пара</t>
  </si>
  <si>
    <t>шт</t>
  </si>
  <si>
    <t>рулон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</si>
</sst>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00000A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10</xdr:row>
      <xdr:rowOff>1419225</xdr:rowOff>
    </xdr:from>
    <xdr:to>
      <xdr:col>13</xdr:col>
      <xdr:colOff>47625</xdr:colOff>
      <xdr:row>10</xdr:row>
      <xdr:rowOff>1771650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68150" y="3971925"/>
          <a:ext cx="1419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790575</xdr:colOff>
      <xdr:row>10</xdr:row>
      <xdr:rowOff>1352550</xdr:rowOff>
    </xdr:from>
    <xdr:to>
      <xdr:col>11</xdr:col>
      <xdr:colOff>1076325</xdr:colOff>
      <xdr:row>10</xdr:row>
      <xdr:rowOff>1790700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3905250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90" zoomScaleNormal="90" zoomScaleSheetLayoutView="90" zoomScalePageLayoutView="0" workbookViewId="0" topLeftCell="A1">
      <selection activeCell="F14" sqref="F14"/>
    </sheetView>
  </sheetViews>
  <sheetFormatPr defaultColWidth="9.00390625" defaultRowHeight="12.75"/>
  <cols>
    <col min="1" max="1" width="5.25390625" style="1" customWidth="1"/>
    <col min="2" max="2" width="43.00390625" style="1" customWidth="1"/>
    <col min="3" max="3" width="19.625" style="1" customWidth="1"/>
    <col min="4" max="4" width="6.625" style="2" customWidth="1"/>
    <col min="5" max="5" width="6.375" style="2" customWidth="1"/>
    <col min="6" max="6" width="10.875" style="2" customWidth="1"/>
    <col min="7" max="7" width="11.25390625" style="2" customWidth="1"/>
    <col min="8" max="8" width="10.125" style="2" customWidth="1"/>
    <col min="9" max="9" width="8.25390625" style="2" customWidth="1"/>
    <col min="10" max="10" width="7.875" style="2" customWidth="1"/>
    <col min="11" max="11" width="10.75390625" style="1" customWidth="1"/>
    <col min="12" max="12" width="14.875" style="1" customWidth="1"/>
    <col min="13" max="13" width="18.875" style="1" customWidth="1"/>
    <col min="14" max="14" width="17.125" style="1" customWidth="1"/>
    <col min="15" max="16384" width="9.125" style="1" customWidth="1"/>
  </cols>
  <sheetData>
    <row r="1" spans="1:14" ht="15.7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9.5" customHeight="1">
      <c r="A3" s="13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2.5" customHeight="1">
      <c r="A4" s="14" t="s">
        <v>20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28.5" customHeight="1">
      <c r="A5" s="15" t="s">
        <v>10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.75">
      <c r="A6" s="10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>
      <c r="A7" s="10" t="s">
        <v>23</v>
      </c>
      <c r="B7" s="10"/>
      <c r="C7" s="10"/>
      <c r="D7" s="10"/>
      <c r="E7" s="10"/>
      <c r="F7" s="10"/>
      <c r="G7" s="10"/>
      <c r="H7" s="10"/>
      <c r="I7" s="10"/>
      <c r="J7" s="10"/>
      <c r="K7" s="2"/>
      <c r="L7" s="2"/>
      <c r="M7" s="2"/>
      <c r="N7" s="2"/>
    </row>
    <row r="8" spans="1:14" ht="15.75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2"/>
      <c r="L8" s="2"/>
      <c r="M8" s="2"/>
      <c r="N8" s="2"/>
    </row>
    <row r="9" spans="1:14" ht="15.75" customHeight="1">
      <c r="A9" s="16" t="s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36" customHeight="1">
      <c r="A10" s="17" t="s">
        <v>12</v>
      </c>
      <c r="B10" s="11" t="s">
        <v>9</v>
      </c>
      <c r="C10" s="17" t="s">
        <v>11</v>
      </c>
      <c r="D10" s="17" t="s">
        <v>3</v>
      </c>
      <c r="E10" s="17" t="s">
        <v>13</v>
      </c>
      <c r="F10" s="11" t="s">
        <v>4</v>
      </c>
      <c r="G10" s="11"/>
      <c r="H10" s="11"/>
      <c r="I10" s="11"/>
      <c r="J10" s="11"/>
      <c r="K10" s="18" t="s">
        <v>5</v>
      </c>
      <c r="L10" s="18"/>
      <c r="M10" s="18"/>
      <c r="N10" s="11" t="s">
        <v>29</v>
      </c>
    </row>
    <row r="11" spans="1:14" ht="174.75" customHeight="1">
      <c r="A11" s="17"/>
      <c r="B11" s="11"/>
      <c r="C11" s="17"/>
      <c r="D11" s="17"/>
      <c r="E11" s="17"/>
      <c r="F11" s="5" t="s">
        <v>14</v>
      </c>
      <c r="G11" s="5" t="s">
        <v>15</v>
      </c>
      <c r="H11" s="5" t="s">
        <v>16</v>
      </c>
      <c r="I11" s="5" t="s">
        <v>24</v>
      </c>
      <c r="J11" s="5" t="s">
        <v>25</v>
      </c>
      <c r="K11" s="9" t="s">
        <v>6</v>
      </c>
      <c r="L11" s="9" t="s">
        <v>7</v>
      </c>
      <c r="M11" s="12" t="s">
        <v>26</v>
      </c>
      <c r="N11" s="11"/>
    </row>
    <row r="12" spans="1:14" ht="32.25" customHeight="1">
      <c r="A12" s="12">
        <v>1</v>
      </c>
      <c r="B12" s="21" t="s">
        <v>30</v>
      </c>
      <c r="C12" s="12" t="s">
        <v>27</v>
      </c>
      <c r="D12" s="21" t="s">
        <v>48</v>
      </c>
      <c r="E12" s="21">
        <v>200</v>
      </c>
      <c r="F12" s="6">
        <v>42</v>
      </c>
      <c r="G12" s="7">
        <v>43</v>
      </c>
      <c r="H12" s="7">
        <v>45</v>
      </c>
      <c r="I12" s="6">
        <v>0</v>
      </c>
      <c r="J12" s="6">
        <v>0</v>
      </c>
      <c r="K12" s="8">
        <f aca="true" t="shared" si="0" ref="K12:K29">(F12+G12+H12)/3</f>
        <v>43.333333333333336</v>
      </c>
      <c r="L12" s="8">
        <f aca="true" t="shared" si="1" ref="L12:L20">STDEV(F12:J12)</f>
        <v>23.759208741033444</v>
      </c>
      <c r="M12" s="6">
        <f aca="true" t="shared" si="2" ref="M12:M20">L12/K12*100</f>
        <v>54.82894324853871</v>
      </c>
      <c r="N12" s="8">
        <f aca="true" t="shared" si="3" ref="N12:N30">K12*E12</f>
        <v>8666.666666666668</v>
      </c>
    </row>
    <row r="13" spans="1:14" ht="28.5" customHeight="1">
      <c r="A13" s="12">
        <v>2</v>
      </c>
      <c r="B13" s="21" t="s">
        <v>31</v>
      </c>
      <c r="C13" s="12" t="s">
        <v>27</v>
      </c>
      <c r="D13" s="21" t="s">
        <v>48</v>
      </c>
      <c r="E13" s="21">
        <v>32000</v>
      </c>
      <c r="F13" s="6">
        <v>2</v>
      </c>
      <c r="G13" s="7">
        <v>2.1</v>
      </c>
      <c r="H13" s="7">
        <v>2.3</v>
      </c>
      <c r="I13" s="6">
        <v>0</v>
      </c>
      <c r="J13" s="6">
        <v>0</v>
      </c>
      <c r="K13" s="8">
        <f t="shared" si="0"/>
        <v>2.1333333333333333</v>
      </c>
      <c r="L13" s="8">
        <f aca="true" t="shared" si="4" ref="L13:L29">STDEV(F13:J13)</f>
        <v>1.173456432936477</v>
      </c>
      <c r="M13" s="6">
        <f aca="true" t="shared" si="5" ref="M13:M29">L13/K13*100</f>
        <v>55.00577029389736</v>
      </c>
      <c r="N13" s="8">
        <f t="shared" si="3"/>
        <v>68266.66666666667</v>
      </c>
    </row>
    <row r="14" spans="1:14" ht="30" customHeight="1">
      <c r="A14" s="12">
        <v>3</v>
      </c>
      <c r="B14" s="21" t="s">
        <v>32</v>
      </c>
      <c r="C14" s="12" t="s">
        <v>27</v>
      </c>
      <c r="D14" s="21" t="s">
        <v>49</v>
      </c>
      <c r="E14" s="21">
        <v>40000</v>
      </c>
      <c r="F14" s="6">
        <v>3.5</v>
      </c>
      <c r="G14" s="7">
        <v>3.6</v>
      </c>
      <c r="H14" s="7">
        <v>3.7</v>
      </c>
      <c r="I14" s="6">
        <v>0</v>
      </c>
      <c r="J14" s="6">
        <v>0</v>
      </c>
      <c r="K14" s="8">
        <f t="shared" si="0"/>
        <v>3.6</v>
      </c>
      <c r="L14" s="8">
        <f t="shared" si="4"/>
        <v>1.973068675946177</v>
      </c>
      <c r="M14" s="6">
        <f t="shared" si="5"/>
        <v>54.807463220727136</v>
      </c>
      <c r="N14" s="8">
        <f t="shared" si="3"/>
        <v>144000</v>
      </c>
    </row>
    <row r="15" spans="1:14" ht="28.5" customHeight="1">
      <c r="A15" s="12">
        <v>4</v>
      </c>
      <c r="B15" s="21" t="s">
        <v>33</v>
      </c>
      <c r="C15" s="12" t="s">
        <v>27</v>
      </c>
      <c r="D15" s="21" t="s">
        <v>49</v>
      </c>
      <c r="E15" s="21">
        <v>160</v>
      </c>
      <c r="F15" s="6">
        <v>57</v>
      </c>
      <c r="G15" s="7">
        <v>58</v>
      </c>
      <c r="H15" s="7">
        <v>60</v>
      </c>
      <c r="I15" s="6">
        <v>0</v>
      </c>
      <c r="J15" s="6">
        <v>0</v>
      </c>
      <c r="K15" s="8">
        <f t="shared" si="0"/>
        <v>58.333333333333336</v>
      </c>
      <c r="L15" s="8">
        <f t="shared" si="4"/>
        <v>31.96873472629156</v>
      </c>
      <c r="M15" s="6">
        <f t="shared" si="5"/>
        <v>54.80354524507125</v>
      </c>
      <c r="N15" s="8">
        <f t="shared" si="3"/>
        <v>9333.333333333334</v>
      </c>
    </row>
    <row r="16" spans="1:14" ht="31.5" customHeight="1">
      <c r="A16" s="12">
        <v>5</v>
      </c>
      <c r="B16" s="21" t="s">
        <v>34</v>
      </c>
      <c r="C16" s="12" t="s">
        <v>27</v>
      </c>
      <c r="D16" s="21" t="s">
        <v>49</v>
      </c>
      <c r="E16" s="21">
        <v>600</v>
      </c>
      <c r="F16" s="6">
        <v>65</v>
      </c>
      <c r="G16" s="7">
        <v>67</v>
      </c>
      <c r="H16" s="7">
        <v>70</v>
      </c>
      <c r="I16" s="6">
        <v>0</v>
      </c>
      <c r="J16" s="6">
        <v>0</v>
      </c>
      <c r="K16" s="8">
        <f t="shared" si="0"/>
        <v>67.33333333333333</v>
      </c>
      <c r="L16" s="8">
        <f t="shared" si="4"/>
        <v>36.922892627745185</v>
      </c>
      <c r="M16" s="6">
        <f t="shared" si="5"/>
        <v>54.83597915011661</v>
      </c>
      <c r="N16" s="8">
        <f t="shared" si="3"/>
        <v>40400</v>
      </c>
    </row>
    <row r="17" spans="1:14" ht="26.25" customHeight="1">
      <c r="A17" s="12">
        <v>6</v>
      </c>
      <c r="B17" s="21" t="s">
        <v>35</v>
      </c>
      <c r="C17" s="12" t="s">
        <v>27</v>
      </c>
      <c r="D17" s="21" t="s">
        <v>49</v>
      </c>
      <c r="E17" s="21">
        <v>720</v>
      </c>
      <c r="F17" s="6">
        <v>110</v>
      </c>
      <c r="G17" s="7">
        <v>115</v>
      </c>
      <c r="H17" s="7">
        <v>113</v>
      </c>
      <c r="I17" s="6">
        <v>0</v>
      </c>
      <c r="J17" s="6">
        <v>0</v>
      </c>
      <c r="K17" s="8">
        <f t="shared" si="0"/>
        <v>112.66666666666667</v>
      </c>
      <c r="L17" s="8">
        <f t="shared" si="4"/>
        <v>61.73572709541858</v>
      </c>
      <c r="M17" s="6">
        <f t="shared" si="5"/>
        <v>54.79502404918809</v>
      </c>
      <c r="N17" s="8">
        <f t="shared" si="3"/>
        <v>81120</v>
      </c>
    </row>
    <row r="18" spans="1:14" ht="29.25" customHeight="1">
      <c r="A18" s="12">
        <v>7</v>
      </c>
      <c r="B18" s="21" t="s">
        <v>36</v>
      </c>
      <c r="C18" s="12" t="s">
        <v>27</v>
      </c>
      <c r="D18" s="21" t="s">
        <v>49</v>
      </c>
      <c r="E18" s="21">
        <v>64</v>
      </c>
      <c r="F18" s="6">
        <v>1900</v>
      </c>
      <c r="G18" s="7">
        <v>1920</v>
      </c>
      <c r="H18" s="7">
        <v>1950</v>
      </c>
      <c r="I18" s="6">
        <v>0</v>
      </c>
      <c r="J18" s="6">
        <v>0</v>
      </c>
      <c r="K18" s="8">
        <f t="shared" si="0"/>
        <v>1923.3333333333333</v>
      </c>
      <c r="L18" s="8">
        <f t="shared" si="4"/>
        <v>1053.6033409210509</v>
      </c>
      <c r="M18" s="6">
        <f t="shared" si="5"/>
        <v>54.78006971859883</v>
      </c>
      <c r="N18" s="8">
        <f t="shared" si="3"/>
        <v>123093.33333333333</v>
      </c>
    </row>
    <row r="19" spans="1:14" ht="45">
      <c r="A19" s="12">
        <v>8</v>
      </c>
      <c r="B19" s="21" t="s">
        <v>37</v>
      </c>
      <c r="C19" s="12" t="s">
        <v>27</v>
      </c>
      <c r="D19" s="21" t="s">
        <v>50</v>
      </c>
      <c r="E19" s="21">
        <v>120</v>
      </c>
      <c r="F19" s="6">
        <v>2200</v>
      </c>
      <c r="G19" s="7">
        <v>2300</v>
      </c>
      <c r="H19" s="7">
        <v>2500</v>
      </c>
      <c r="I19" s="6">
        <v>0</v>
      </c>
      <c r="J19" s="6">
        <v>0</v>
      </c>
      <c r="K19" s="8">
        <f t="shared" si="0"/>
        <v>2333.3333333333335</v>
      </c>
      <c r="L19" s="8">
        <f t="shared" si="4"/>
        <v>1282.575533838066</v>
      </c>
      <c r="M19" s="6">
        <f t="shared" si="5"/>
        <v>54.96752287877425</v>
      </c>
      <c r="N19" s="8">
        <f t="shared" si="3"/>
        <v>280000</v>
      </c>
    </row>
    <row r="20" spans="1:14" ht="30">
      <c r="A20" s="12">
        <v>9</v>
      </c>
      <c r="B20" s="21" t="s">
        <v>38</v>
      </c>
      <c r="C20" s="12" t="s">
        <v>27</v>
      </c>
      <c r="D20" s="21" t="s">
        <v>49</v>
      </c>
      <c r="E20" s="21">
        <v>400</v>
      </c>
      <c r="F20" s="6">
        <v>90</v>
      </c>
      <c r="G20" s="7">
        <v>92</v>
      </c>
      <c r="H20" s="7">
        <v>95</v>
      </c>
      <c r="I20" s="6">
        <v>0</v>
      </c>
      <c r="J20" s="6">
        <v>0</v>
      </c>
      <c r="K20" s="8">
        <f t="shared" si="0"/>
        <v>92.33333333333333</v>
      </c>
      <c r="L20" s="8">
        <f t="shared" si="4"/>
        <v>50.60434763930862</v>
      </c>
      <c r="M20" s="6">
        <f t="shared" si="5"/>
        <v>54.80615267795158</v>
      </c>
      <c r="N20" s="8">
        <f t="shared" si="3"/>
        <v>36933.33333333333</v>
      </c>
    </row>
    <row r="21" spans="1:14" ht="60">
      <c r="A21" s="12">
        <v>10</v>
      </c>
      <c r="B21" s="21" t="s">
        <v>39</v>
      </c>
      <c r="C21" s="12" t="s">
        <v>27</v>
      </c>
      <c r="D21" s="21" t="s">
        <v>49</v>
      </c>
      <c r="E21" s="21">
        <v>400</v>
      </c>
      <c r="F21" s="6">
        <v>40</v>
      </c>
      <c r="G21" s="7">
        <v>41</v>
      </c>
      <c r="H21" s="7">
        <v>43</v>
      </c>
      <c r="I21" s="6">
        <v>0</v>
      </c>
      <c r="J21" s="6">
        <v>0</v>
      </c>
      <c r="K21" s="8">
        <f t="shared" si="0"/>
        <v>41.333333333333336</v>
      </c>
      <c r="L21" s="8">
        <f t="shared" si="4"/>
        <v>22.664950915455343</v>
      </c>
      <c r="M21" s="6">
        <f t="shared" si="5"/>
        <v>54.834558666424215</v>
      </c>
      <c r="N21" s="8">
        <f t="shared" si="3"/>
        <v>16533.333333333336</v>
      </c>
    </row>
    <row r="22" spans="1:14" ht="30">
      <c r="A22" s="12">
        <v>11</v>
      </c>
      <c r="B22" s="21" t="s">
        <v>40</v>
      </c>
      <c r="C22" s="12" t="s">
        <v>27</v>
      </c>
      <c r="D22" s="21" t="s">
        <v>49</v>
      </c>
      <c r="E22" s="21">
        <v>2000</v>
      </c>
      <c r="F22" s="6">
        <v>160</v>
      </c>
      <c r="G22" s="7">
        <v>165</v>
      </c>
      <c r="H22" s="7">
        <v>167</v>
      </c>
      <c r="I22" s="6">
        <v>0</v>
      </c>
      <c r="J22" s="6">
        <v>0</v>
      </c>
      <c r="K22" s="8">
        <f t="shared" si="0"/>
        <v>164</v>
      </c>
      <c r="L22" s="8">
        <f t="shared" si="4"/>
        <v>89.86267300720583</v>
      </c>
      <c r="M22" s="6">
        <f t="shared" si="5"/>
        <v>54.79431280927185</v>
      </c>
      <c r="N22" s="8">
        <f t="shared" si="3"/>
        <v>328000</v>
      </c>
    </row>
    <row r="23" spans="1:14" ht="30">
      <c r="A23" s="12">
        <v>12</v>
      </c>
      <c r="B23" s="21" t="s">
        <v>41</v>
      </c>
      <c r="C23" s="12" t="s">
        <v>27</v>
      </c>
      <c r="D23" s="21" t="s">
        <v>49</v>
      </c>
      <c r="E23" s="21">
        <v>400</v>
      </c>
      <c r="F23" s="6">
        <v>600</v>
      </c>
      <c r="G23" s="7">
        <v>650</v>
      </c>
      <c r="H23" s="7">
        <v>680</v>
      </c>
      <c r="I23" s="6">
        <v>0</v>
      </c>
      <c r="J23" s="6">
        <v>0</v>
      </c>
      <c r="K23" s="8">
        <f t="shared" si="0"/>
        <v>643.3333333333334</v>
      </c>
      <c r="L23" s="8">
        <f t="shared" si="4"/>
        <v>353.52510519056494</v>
      </c>
      <c r="M23" s="6">
        <f t="shared" si="5"/>
        <v>54.95208888972512</v>
      </c>
      <c r="N23" s="8">
        <f t="shared" si="3"/>
        <v>257333.33333333334</v>
      </c>
    </row>
    <row r="24" spans="1:14" ht="30">
      <c r="A24" s="12">
        <v>13</v>
      </c>
      <c r="B24" s="21" t="s">
        <v>42</v>
      </c>
      <c r="C24" s="12" t="s">
        <v>27</v>
      </c>
      <c r="D24" s="21" t="s">
        <v>49</v>
      </c>
      <c r="E24" s="21">
        <v>400</v>
      </c>
      <c r="F24" s="6">
        <v>600</v>
      </c>
      <c r="G24" s="7">
        <v>650</v>
      </c>
      <c r="H24" s="7">
        <v>680</v>
      </c>
      <c r="I24" s="6">
        <v>0</v>
      </c>
      <c r="J24" s="6">
        <v>0</v>
      </c>
      <c r="K24" s="8">
        <f t="shared" si="0"/>
        <v>643.3333333333334</v>
      </c>
      <c r="L24" s="8">
        <f t="shared" si="4"/>
        <v>353.52510519056494</v>
      </c>
      <c r="M24" s="6">
        <f t="shared" si="5"/>
        <v>54.95208888972512</v>
      </c>
      <c r="N24" s="8">
        <f t="shared" si="3"/>
        <v>257333.33333333334</v>
      </c>
    </row>
    <row r="25" spans="1:14" ht="30">
      <c r="A25" s="12">
        <v>14</v>
      </c>
      <c r="B25" s="21" t="s">
        <v>43</v>
      </c>
      <c r="C25" s="12" t="s">
        <v>27</v>
      </c>
      <c r="D25" s="21" t="s">
        <v>49</v>
      </c>
      <c r="E25" s="21">
        <v>400</v>
      </c>
      <c r="F25" s="6">
        <v>600</v>
      </c>
      <c r="G25" s="7">
        <v>650</v>
      </c>
      <c r="H25" s="7">
        <v>680</v>
      </c>
      <c r="I25" s="6">
        <v>0</v>
      </c>
      <c r="J25" s="6">
        <v>0</v>
      </c>
      <c r="K25" s="8">
        <f t="shared" si="0"/>
        <v>643.3333333333334</v>
      </c>
      <c r="L25" s="8">
        <f t="shared" si="4"/>
        <v>353.52510519056494</v>
      </c>
      <c r="M25" s="6">
        <f t="shared" si="5"/>
        <v>54.95208888972512</v>
      </c>
      <c r="N25" s="8">
        <f t="shared" si="3"/>
        <v>257333.33333333334</v>
      </c>
    </row>
    <row r="26" spans="1:14" ht="30">
      <c r="A26" s="12">
        <v>15</v>
      </c>
      <c r="B26" s="21" t="s">
        <v>44</v>
      </c>
      <c r="C26" s="12" t="s">
        <v>27</v>
      </c>
      <c r="D26" s="21" t="s">
        <v>49</v>
      </c>
      <c r="E26" s="21">
        <v>2500</v>
      </c>
      <c r="F26" s="6">
        <v>5.7</v>
      </c>
      <c r="G26" s="7">
        <v>5.9</v>
      </c>
      <c r="H26" s="7">
        <v>6</v>
      </c>
      <c r="I26" s="6">
        <v>0</v>
      </c>
      <c r="J26" s="6">
        <v>0</v>
      </c>
      <c r="K26" s="8">
        <f t="shared" si="0"/>
        <v>5.866666666666667</v>
      </c>
      <c r="L26" s="8">
        <f t="shared" si="4"/>
        <v>3.2151205265121865</v>
      </c>
      <c r="M26" s="6">
        <f t="shared" si="5"/>
        <v>54.803190792821354</v>
      </c>
      <c r="N26" s="8">
        <f t="shared" si="3"/>
        <v>14666.666666666668</v>
      </c>
    </row>
    <row r="27" spans="1:14" ht="30">
      <c r="A27" s="12">
        <v>16</v>
      </c>
      <c r="B27" s="21" t="s">
        <v>45</v>
      </c>
      <c r="C27" s="12" t="s">
        <v>27</v>
      </c>
      <c r="D27" s="21" t="s">
        <v>49</v>
      </c>
      <c r="E27" s="21">
        <v>1000</v>
      </c>
      <c r="F27" s="6">
        <v>195</v>
      </c>
      <c r="G27" s="7">
        <v>199</v>
      </c>
      <c r="H27" s="7">
        <v>200</v>
      </c>
      <c r="I27" s="6">
        <v>0</v>
      </c>
      <c r="J27" s="6">
        <v>0</v>
      </c>
      <c r="K27" s="8">
        <f t="shared" si="0"/>
        <v>198</v>
      </c>
      <c r="L27" s="8">
        <f t="shared" si="4"/>
        <v>108.46520179301747</v>
      </c>
      <c r="M27" s="6">
        <f t="shared" si="5"/>
        <v>54.78040494596842</v>
      </c>
      <c r="N27" s="8">
        <f t="shared" si="3"/>
        <v>198000</v>
      </c>
    </row>
    <row r="28" spans="1:14" ht="30">
      <c r="A28" s="12">
        <v>17</v>
      </c>
      <c r="B28" s="21" t="s">
        <v>46</v>
      </c>
      <c r="C28" s="12" t="s">
        <v>27</v>
      </c>
      <c r="D28" s="21" t="s">
        <v>49</v>
      </c>
      <c r="E28" s="21">
        <v>2</v>
      </c>
      <c r="F28" s="6">
        <v>350</v>
      </c>
      <c r="G28" s="7">
        <v>360</v>
      </c>
      <c r="H28" s="7">
        <v>355</v>
      </c>
      <c r="I28" s="6">
        <v>0</v>
      </c>
      <c r="J28" s="6">
        <v>0</v>
      </c>
      <c r="K28" s="8">
        <f t="shared" si="0"/>
        <v>355</v>
      </c>
      <c r="L28" s="8">
        <f t="shared" si="4"/>
        <v>194.47364860052377</v>
      </c>
      <c r="M28" s="6">
        <f t="shared" si="5"/>
        <v>54.78130946493628</v>
      </c>
      <c r="N28" s="8">
        <f t="shared" si="3"/>
        <v>710</v>
      </c>
    </row>
    <row r="29" spans="1:14" ht="30">
      <c r="A29" s="12">
        <v>18</v>
      </c>
      <c r="B29" s="22" t="s">
        <v>47</v>
      </c>
      <c r="C29" s="12" t="s">
        <v>27</v>
      </c>
      <c r="D29" s="21" t="s">
        <v>49</v>
      </c>
      <c r="E29" s="21">
        <v>120</v>
      </c>
      <c r="F29" s="6">
        <v>47</v>
      </c>
      <c r="G29" s="7">
        <v>49</v>
      </c>
      <c r="H29" s="7">
        <v>50</v>
      </c>
      <c r="I29" s="6">
        <v>0</v>
      </c>
      <c r="J29" s="6">
        <v>0</v>
      </c>
      <c r="K29" s="8">
        <f t="shared" si="0"/>
        <v>48.666666666666664</v>
      </c>
      <c r="L29" s="8">
        <f t="shared" si="4"/>
        <v>26.67770604830933</v>
      </c>
      <c r="M29" s="6">
        <f t="shared" si="5"/>
        <v>54.81720420885479</v>
      </c>
      <c r="N29" s="8">
        <f t="shared" si="3"/>
        <v>5840</v>
      </c>
    </row>
    <row r="30" spans="1:14" ht="29.25" customHeight="1">
      <c r="A30" s="11" t="s">
        <v>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6">
        <f>SUM(N12:N29)</f>
        <v>2127563.333333333</v>
      </c>
    </row>
    <row r="31" spans="1:10" ht="15.75">
      <c r="A31" s="19"/>
      <c r="B31" s="19" t="s">
        <v>21</v>
      </c>
      <c r="C31" s="19"/>
      <c r="D31" s="20"/>
      <c r="E31" s="20"/>
      <c r="F31" s="20"/>
      <c r="G31" s="20"/>
      <c r="H31" s="20"/>
      <c r="I31" s="20"/>
      <c r="J31" s="20"/>
    </row>
    <row r="32" spans="1:7" s="4" customFormat="1" ht="15.75" customHeight="1">
      <c r="A32" s="10" t="s">
        <v>22</v>
      </c>
      <c r="B32" s="10"/>
      <c r="C32" s="10"/>
      <c r="D32" s="10"/>
      <c r="E32" s="10"/>
      <c r="F32" s="10"/>
      <c r="G32" s="10"/>
    </row>
    <row r="44" spans="3:10" ht="15.75">
      <c r="C44" s="3" t="s">
        <v>0</v>
      </c>
      <c r="D44" s="1"/>
      <c r="F44" s="1"/>
      <c r="G44" s="1"/>
      <c r="H44" s="1"/>
      <c r="I44" s="1"/>
      <c r="J44" s="1"/>
    </row>
  </sheetData>
  <sheetProtection/>
  <mergeCells count="19">
    <mergeCell ref="A9:N9"/>
    <mergeCell ref="N10:N11"/>
    <mergeCell ref="A5:N5"/>
    <mergeCell ref="A6:N6"/>
    <mergeCell ref="A7:J7"/>
    <mergeCell ref="A8:J8"/>
    <mergeCell ref="E10:E11"/>
    <mergeCell ref="F10:J10"/>
    <mergeCell ref="K10:M10"/>
    <mergeCell ref="A32:G32"/>
    <mergeCell ref="A1:N1"/>
    <mergeCell ref="A2:N2"/>
    <mergeCell ref="A3:N3"/>
    <mergeCell ref="A4:N4"/>
    <mergeCell ref="A30:M30"/>
    <mergeCell ref="A10:A11"/>
    <mergeCell ref="B10:B11"/>
    <mergeCell ref="C10:C11"/>
    <mergeCell ref="D10:D11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2022-01-25T09:25:26Z</cp:lastPrinted>
  <dcterms:created xsi:type="dcterms:W3CDTF">2011-05-04T10:33:42Z</dcterms:created>
  <dcterms:modified xsi:type="dcterms:W3CDTF">2022-01-25T09:25:31Z</dcterms:modified>
  <cp:category/>
  <cp:version/>
  <cp:contentType/>
  <cp:contentStatus/>
</cp:coreProperties>
</file>