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НМЦ" sheetId="1" r:id="rId1"/>
  </sheets>
  <definedNames>
    <definedName name="_GoBack" localSheetId="0">'Приложение НМЦ'!#REF!</definedName>
    <definedName name="OLE_LINK1" localSheetId="0">'Приложение НМЦ'!#REF!</definedName>
    <definedName name="_xlnm.Print_Area" localSheetId="0">'Приложение НМЦ'!$A$1:$O$83</definedName>
  </definedNames>
  <calcPr fullCalcOnLoad="1"/>
</workbook>
</file>

<file path=xl/sharedStrings.xml><?xml version="1.0" encoding="utf-8"?>
<sst xmlns="http://schemas.openxmlformats.org/spreadsheetml/2006/main" count="231" uniqueCount="109">
  <si>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</si>
  <si>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</si>
  <si>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</si>
  <si>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</si>
  <si>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</si>
  <si>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</si>
  <si>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</si>
  <si>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</si>
  <si>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</si>
  <si>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</si>
  <si>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</si>
  <si>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t xml:space="preserve">Обоснование начальной (максимальной) цены  контракта (лота) </t>
  </si>
  <si>
    <t>Основные характеристики закупаемого товара, работ, услуг (Эквивалент)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</si>
  <si>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2021 г.
</t>
  </si>
  <si>
    <t>№ п/п</t>
  </si>
  <si>
    <t xml:space="preserve"> кол-во</t>
  </si>
  <si>
    <t>в соответствии с описанием объекта закупки</t>
  </si>
  <si>
    <t xml:space="preserve">Источник цены № 1  б/н от б/д
</t>
  </si>
  <si>
    <t xml:space="preserve">Источник цены № 2 б/н от б/д
</t>
  </si>
  <si>
    <t xml:space="preserve">Источник цены № 3 б/н от б/д
</t>
  </si>
  <si>
    <r>
      <rPr>
        <b/>
        <sz val="10"/>
        <rFont val="Times New Roman"/>
        <family val="1"/>
      </rPr>
      <t>Расчет Н(М)ЦК по формуле</t>
    </r>
    <r>
      <rPr>
        <sz val="10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</si>
  <si>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</si>
  <si>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</si>
  <si>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Главный врач</t>
  </si>
  <si>
    <t>ЧУЗ "РЖД-МЕДИЦИНА" г.Новороссийск</t>
  </si>
  <si>
    <t>__________________________ С.В. Зайцев</t>
  </si>
  <si>
    <t>«____» _________________2021 год</t>
  </si>
  <si>
    <t xml:space="preserve">УТВЕРЖДАЮ
</t>
  </si>
  <si>
    <r>
      <t xml:space="preserve">коэффициент вариации цен V (%)           </t>
    </r>
    <r>
      <rPr>
        <sz val="10"/>
        <rFont val="Times New Roman"/>
        <family val="1"/>
      </rPr>
      <t xml:space="preserve">         (не должен превышать 33%)</t>
    </r>
  </si>
  <si>
    <t>Предмет закупки: поставка реагентов для лаборатории.</t>
  </si>
  <si>
    <t>Дата подготовки обоснования начальной (максимальной) цены контракта 26.05.2021 г.</t>
  </si>
  <si>
    <t>В 07.04 Набор реагентов для определения активности гамма-глутамилтрансферазы в
сыворотке и плазме крови оптимизированным кинетическим методом, 50 мл.</t>
  </si>
  <si>
    <t>Контейнеры лабораторные для взятия проб стерильные по ТУ 9464-018-29508133-2014 с завинчивающейся крышкой стерильный  120 мл</t>
  </si>
  <si>
    <t>Контейнеры лабораторные для взятия проб стерильные с завинчивающейся крышкой и ложкой 60 мл. индивидуальная упаковка</t>
  </si>
  <si>
    <t>581010  Держатель (переходник) многоразовый  для взятия проб крови "IMPROVACUTER" упаковка 50 штук</t>
  </si>
  <si>
    <t>613060112 Пробирка "IMPROVACUTER" для исследования сыворотки (активатор свертывания) 6мл, 13х100мм, пластик, тип пробки SCA</t>
  </si>
  <si>
    <t>623060112 Пробирка "IMPROVACUTER" для исследования сыворотки (активатор свертывания с гелем) 6мл, 13х100мм, пластик, тип пробки SCA</t>
  </si>
  <si>
    <t>632272112 (3,8%) Пробирка "IMPROVACUTER" для коагулологических исследований (цитрат натрия 3,8 % ) 2,7мл, 13х75мм, пластик, тип пробки SCA</t>
  </si>
  <si>
    <t>692031112 Пробирка "IMPROVACUTER" для гематологических исследований (ЭДТА-КЗ), 3мл, 13х75мм, пластик, тип пробки SCA</t>
  </si>
  <si>
    <t>Галогенная лампа на 12В/20 Вт для биохимического анализатора Super Z</t>
  </si>
  <si>
    <t>наб</t>
  </si>
  <si>
    <t>фл</t>
  </si>
  <si>
    <t>уп</t>
  </si>
  <si>
    <t>кан</t>
  </si>
  <si>
    <t>шт</t>
  </si>
  <si>
    <t>уп.</t>
  </si>
  <si>
    <t>рул</t>
  </si>
  <si>
    <t>Наб</t>
  </si>
  <si>
    <t>Фл.</t>
  </si>
  <si>
    <t>шт.</t>
  </si>
  <si>
    <t>К110  АнтиВГС-ИФА</t>
  </si>
  <si>
    <t>К009  Набор HBsAg-ИФА</t>
  </si>
  <si>
    <t>К111  СИФИЛИС суммарные антитела-ИФА</t>
  </si>
  <si>
    <t xml:space="preserve">L-332  ЛЮИС-ТЕСТ №2 (на пластиковых тест-картах) </t>
  </si>
  <si>
    <t>30118.5  Эритроциты ID-DiaCell  0-А-В, 5% взвесь, 3фл*10мл</t>
  </si>
  <si>
    <t>20001  Цоликлон Анти-А,  10 мл</t>
  </si>
  <si>
    <t>20005  Цоликлон Анти-В,  10 мл</t>
  </si>
  <si>
    <t>20009  Цоликлон Анти-Д супер</t>
  </si>
  <si>
    <t xml:space="preserve">100-17  ПСА общий (онкоИФА-общий ПСА)  </t>
  </si>
  <si>
    <t xml:space="preserve">100-11  ТТГ (тироидИФА-ТТГ-01) </t>
  </si>
  <si>
    <t xml:space="preserve">100-09  Т4 свободный (тироидИФА-свободный Т4) </t>
  </si>
  <si>
    <t xml:space="preserve">100-13  АтТПО (тироидИФА -ат ТПО) </t>
  </si>
  <si>
    <t>9401032  Наконечник 100-1000мкл,1000шт/уп</t>
  </si>
  <si>
    <t xml:space="preserve">Краситель Эозин метилен синий по Май-Грюнвальду (в растворе) 1л </t>
  </si>
  <si>
    <t xml:space="preserve">Краситель Азур-эозин по Романовскому (в растворе) 1л </t>
  </si>
  <si>
    <t xml:space="preserve">ДИАХИМ-ЦИТОСТЕЙН-ГМ Краситель для цитологических исследований (гематоксилин Майера) </t>
  </si>
  <si>
    <t xml:space="preserve">M-30D  Изотонический разбавитель M-30D 20 л </t>
  </si>
  <si>
    <t xml:space="preserve">M-30R  Промывочный раствор M-30R 20 л  </t>
  </si>
  <si>
    <t xml:space="preserve">M-30L  Лизирующий раствор M-30L 500 мл  (М-30СFL)  </t>
  </si>
  <si>
    <t>105-000405-00  Реагент для очистки зонда Prode Cleanser 50мл</t>
  </si>
  <si>
    <t>1504040  Контрольная кровь Boule Con Normal, 16 парам., фл.4,5 мл</t>
  </si>
  <si>
    <t>1504041  Контрольная кровь Boule Con Low, 16 парам., фл.4,5 мл</t>
  </si>
  <si>
    <t xml:space="preserve">Тест-полоски Combina для биохимических исследований мочи in vitro </t>
  </si>
  <si>
    <t xml:space="preserve">U41  Тест-полоски на анализатор мочи URISСAN ГЕН-11 (100 полосок) </t>
  </si>
  <si>
    <t xml:space="preserve">Набор реагентов для клинического анализа мокроты </t>
  </si>
  <si>
    <t>Набор реагентов для клинического анализа кал "</t>
  </si>
  <si>
    <t>СП-7105 Предметное стекло 26*76*1мм со шлиф.кр. и пол для зап</t>
  </si>
  <si>
    <t xml:space="preserve">СП-7101 Предметное стекло 76*26*1 со шлиф. кр </t>
  </si>
  <si>
    <t>11005503  Пробирка  1,5 мл Эппендорф (микроцентрифужная) с дел., п/п</t>
  </si>
  <si>
    <t xml:space="preserve">Бумага для встроенного термопринтера гемотологического анализатора 50х50х18 мм </t>
  </si>
  <si>
    <t>9400302  Наконечник 0,5-250мкл универсал ,1-кан/1000шт/уп.</t>
  </si>
  <si>
    <t>Микровет 200 с К3 ЭДТА 1 шт</t>
  </si>
  <si>
    <t xml:space="preserve">Скарификатор-копье для прокалывания кожи пальца, одноразовый, стерильный </t>
  </si>
  <si>
    <t>003.012В  Билирубин-12, метод Йендрассика-Грофа, 138+138 опр.</t>
  </si>
  <si>
    <t xml:space="preserve">017.021В  Триглицериды Энзиматический колориметрический метод 2х100мл   </t>
  </si>
  <si>
    <t>013.095  Холестерин HDL, с иммуноингибированием, без осаждения, с калибратором, 120мл</t>
  </si>
  <si>
    <t xml:space="preserve">004.014В  Креатинин-14 Кинетич.метод Яффе без депротеиниз. 400мл </t>
  </si>
  <si>
    <t xml:space="preserve">В 25.01 Набор реагентов для определения магния в сыворотке крови и плазме, 1х50мл. </t>
  </si>
  <si>
    <t xml:space="preserve">12500 Набор для определения общего белка </t>
  </si>
  <si>
    <t xml:space="preserve">Набор для определения содержания железа в сыворотке крови </t>
  </si>
  <si>
    <t xml:space="preserve">Промывающий щелочной раствор (500 мл) </t>
  </si>
  <si>
    <t xml:space="preserve">Калибратор 1 (К, Na, Ca, pH, Cl) 1000 мл для АЭК-01 </t>
  </si>
  <si>
    <t>Калибратор 2 (К, Na, Ca, pH, Cl) 100 мл для АЭК-01</t>
  </si>
  <si>
    <t xml:space="preserve">Очистительный раствор (100 мл) для АЭК-01  </t>
  </si>
  <si>
    <t xml:space="preserve">Раствор солевого мостика (1000 мл) для АЭК-01  </t>
  </si>
  <si>
    <t xml:space="preserve">Кондиционер (100 мл) для АЭК-01 </t>
  </si>
  <si>
    <t xml:space="preserve">Элетрод сравнения 1,0М проточный </t>
  </si>
  <si>
    <t xml:space="preserve">Электрод проточный натрийселективный </t>
  </si>
  <si>
    <t xml:space="preserve">Электрод проточный калийселективный </t>
  </si>
  <si>
    <t xml:space="preserve">МультиТех-Фибриноген (100-200 опр) </t>
  </si>
  <si>
    <t xml:space="preserve"> Тромбин-тест 200-400опр </t>
  </si>
  <si>
    <t xml:space="preserve">Плазма контрольная (пуп здоровых доноров) </t>
  </si>
  <si>
    <t xml:space="preserve">ПГ-5/2 Тромбопластин для определения протромбинового времени </t>
  </si>
  <si>
    <t xml:space="preserve">ПГ-6  Коагуло-тест для определения АЧТВ ЧТВ АВР 100-200 опр </t>
  </si>
  <si>
    <t xml:space="preserve">Шарики металличиские стальные (700 шт. в упак.) для коагулометра TS 4000, кат.№ 8000001-2-RU, (HTI), </t>
  </si>
  <si>
    <t xml:space="preserve">Штативы для наконечников объемом 5-200 мкл, 96 гнезд. кат.№ 12005304 </t>
  </si>
  <si>
    <t xml:space="preserve">Штативы для наконечников объемом 100-1000 мкл, 100 гнезд, кат.№ 12005311 </t>
  </si>
  <si>
    <t xml:space="preserve"> _______________________ /И.А. Фотина/</t>
  </si>
  <si>
    <t>Согласовано (в части наименования товара, количества и единиц измерения) с и.о. заведующей клинико-диагностической лабораторией И.А Фотиной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</si>
</sst>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  <numFmt numFmtId="186" formatCode="_-* #,##0.00\ _р_._-;\-* #,##0.00\ _р_._-;_-* &quot;-&quot;??\ _р_.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" fontId="5" fillId="0" borderId="10" xfId="0" applyNumberFormat="1" applyFont="1" applyFill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66675</xdr:colOff>
      <xdr:row>11</xdr:row>
      <xdr:rowOff>1419225</xdr:rowOff>
    </xdr:from>
    <xdr:to>
      <xdr:col>14</xdr:col>
      <xdr:colOff>47625</xdr:colOff>
      <xdr:row>11</xdr:row>
      <xdr:rowOff>1771650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82550" y="4543425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790575</xdr:colOff>
      <xdr:row>11</xdr:row>
      <xdr:rowOff>1352550</xdr:rowOff>
    </xdr:from>
    <xdr:to>
      <xdr:col>12</xdr:col>
      <xdr:colOff>1076325</xdr:colOff>
      <xdr:row>11</xdr:row>
      <xdr:rowOff>1790700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53825" y="4476750"/>
          <a:ext cx="11049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5"/>
  <sheetViews>
    <sheetView tabSelected="1" view="pageBreakPreview" zoomScale="130" zoomScaleNormal="90" zoomScaleSheetLayoutView="130" zoomScalePageLayoutView="0" workbookViewId="0" topLeftCell="A73">
      <selection activeCell="A81" sqref="A81"/>
    </sheetView>
  </sheetViews>
  <sheetFormatPr defaultColWidth="9.00390625" defaultRowHeight="12.75"/>
  <cols>
    <col min="1" max="1" width="5.25390625" style="11" customWidth="1"/>
    <col min="2" max="2" width="47.125" style="11" customWidth="1"/>
    <col min="3" max="3" width="22.75390625" style="11" customWidth="1"/>
    <col min="4" max="4" width="6.625" style="12" customWidth="1"/>
    <col min="5" max="5" width="5.875" style="12" customWidth="1"/>
    <col min="6" max="6" width="11.125" style="12" customWidth="1"/>
    <col min="7" max="7" width="10.375" style="12" customWidth="1"/>
    <col min="8" max="8" width="11.375" style="12" customWidth="1"/>
    <col min="9" max="9" width="8.25390625" style="12" customWidth="1"/>
    <col min="10" max="10" width="8.125" style="12" customWidth="1"/>
    <col min="11" max="11" width="4.375" style="12" customWidth="1"/>
    <col min="12" max="12" width="10.75390625" style="11" customWidth="1"/>
    <col min="13" max="13" width="14.875" style="11" customWidth="1"/>
    <col min="14" max="14" width="18.875" style="11" customWidth="1"/>
    <col min="15" max="15" width="22.625" style="11" customWidth="1"/>
    <col min="16" max="16384" width="9.125" style="11" customWidth="1"/>
  </cols>
  <sheetData>
    <row r="1" spans="1:15" s="1" customFormat="1" ht="15.75">
      <c r="A1" s="18" t="s">
        <v>27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s="1" customFormat="1" ht="15.7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s="1" customFormat="1" ht="15.75">
      <c r="A3" s="18" t="s">
        <v>24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5" s="1" customFormat="1" ht="38.25" customHeight="1">
      <c r="A4" s="18" t="s">
        <v>25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</row>
    <row r="5" spans="1:15" s="1" customFormat="1" ht="15.75">
      <c r="A5" s="18" t="s">
        <v>26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5" ht="15.75">
      <c r="A6" s="17" t="s">
        <v>11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12.75">
      <c r="A7" s="15" t="s">
        <v>29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5" ht="22.5" customHeight="1">
      <c r="A8" s="15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2"/>
      <c r="M8" s="12"/>
      <c r="N8" s="12"/>
      <c r="O8" s="12"/>
    </row>
    <row r="9" spans="1:15" ht="23.25" customHeight="1">
      <c r="A9" s="15" t="s">
        <v>9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</row>
    <row r="10" spans="1:11" ht="20.25" customHeight="1">
      <c r="A10" s="21" t="s">
        <v>2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spans="1:15" ht="50.25" customHeight="1">
      <c r="A11" s="22" t="s">
        <v>14</v>
      </c>
      <c r="B11" s="19" t="s">
        <v>10</v>
      </c>
      <c r="C11" s="22" t="s">
        <v>12</v>
      </c>
      <c r="D11" s="22" t="s">
        <v>3</v>
      </c>
      <c r="E11" s="22" t="s">
        <v>15</v>
      </c>
      <c r="F11" s="19" t="s">
        <v>4</v>
      </c>
      <c r="G11" s="19"/>
      <c r="H11" s="19"/>
      <c r="I11" s="19"/>
      <c r="J11" s="19"/>
      <c r="K11" s="19"/>
      <c r="L11" s="23" t="s">
        <v>5</v>
      </c>
      <c r="M11" s="23"/>
      <c r="N11" s="23"/>
      <c r="O11" s="16" t="s">
        <v>20</v>
      </c>
    </row>
    <row r="12" spans="1:15" ht="165">
      <c r="A12" s="22"/>
      <c r="B12" s="19"/>
      <c r="C12" s="22"/>
      <c r="D12" s="22"/>
      <c r="E12" s="22"/>
      <c r="F12" s="4" t="s">
        <v>17</v>
      </c>
      <c r="G12" s="4" t="s">
        <v>18</v>
      </c>
      <c r="H12" s="4" t="s">
        <v>19</v>
      </c>
      <c r="I12" s="4" t="s">
        <v>21</v>
      </c>
      <c r="J12" s="4" t="s">
        <v>22</v>
      </c>
      <c r="K12" s="5" t="s">
        <v>6</v>
      </c>
      <c r="L12" s="3" t="s">
        <v>7</v>
      </c>
      <c r="M12" s="3" t="s">
        <v>8</v>
      </c>
      <c r="N12" s="2" t="s">
        <v>28</v>
      </c>
      <c r="O12" s="16"/>
    </row>
    <row r="13" spans="1:15" ht="27.75" customHeight="1">
      <c r="A13" s="6">
        <v>1</v>
      </c>
      <c r="B13" s="24" t="s">
        <v>50</v>
      </c>
      <c r="C13" s="6" t="s">
        <v>16</v>
      </c>
      <c r="D13" s="6" t="s">
        <v>40</v>
      </c>
      <c r="E13" s="25">
        <v>6</v>
      </c>
      <c r="F13" s="7">
        <v>6750</v>
      </c>
      <c r="G13" s="7">
        <v>6885</v>
      </c>
      <c r="H13" s="7">
        <v>7020</v>
      </c>
      <c r="I13" s="7">
        <v>0</v>
      </c>
      <c r="J13" s="7">
        <v>0</v>
      </c>
      <c r="K13" s="7"/>
      <c r="L13" s="8">
        <f>(F13+G13+H13)/3</f>
        <v>6885</v>
      </c>
      <c r="M13" s="8">
        <f aca="true" t="shared" si="0" ref="M13:M26">STDEV(F13:J13)</f>
        <v>3772.2778264597637</v>
      </c>
      <c r="N13" s="7">
        <f aca="true" t="shared" si="1" ref="N13:N26">M13/L13*100</f>
        <v>54.78980140101327</v>
      </c>
      <c r="O13" s="9">
        <f aca="true" t="shared" si="2" ref="O13:O76">L13*E13</f>
        <v>41310</v>
      </c>
    </row>
    <row r="14" spans="1:15" ht="38.25">
      <c r="A14" s="6">
        <v>2</v>
      </c>
      <c r="B14" s="24" t="s">
        <v>51</v>
      </c>
      <c r="C14" s="6" t="s">
        <v>16</v>
      </c>
      <c r="D14" s="6" t="s">
        <v>40</v>
      </c>
      <c r="E14" s="25">
        <v>4</v>
      </c>
      <c r="F14" s="7">
        <v>6750</v>
      </c>
      <c r="G14" s="7">
        <v>6885</v>
      </c>
      <c r="H14" s="7">
        <v>7020</v>
      </c>
      <c r="I14" s="7">
        <v>0</v>
      </c>
      <c r="J14" s="7">
        <v>0</v>
      </c>
      <c r="K14" s="7"/>
      <c r="L14" s="8">
        <f aca="true" t="shared" si="3" ref="L14:L26">(F14+G14+H14)/3</f>
        <v>6885</v>
      </c>
      <c r="M14" s="8">
        <f t="shared" si="0"/>
        <v>3772.2778264597637</v>
      </c>
      <c r="N14" s="7">
        <f t="shared" si="1"/>
        <v>54.78980140101327</v>
      </c>
      <c r="O14" s="9">
        <f t="shared" si="2"/>
        <v>27540</v>
      </c>
    </row>
    <row r="15" spans="1:15" ht="38.25">
      <c r="A15" s="6">
        <v>3</v>
      </c>
      <c r="B15" s="24" t="s">
        <v>52</v>
      </c>
      <c r="C15" s="6" t="s">
        <v>16</v>
      </c>
      <c r="D15" s="6" t="s">
        <v>40</v>
      </c>
      <c r="E15" s="25">
        <v>6</v>
      </c>
      <c r="F15" s="7">
        <v>5250</v>
      </c>
      <c r="G15" s="7">
        <v>5355</v>
      </c>
      <c r="H15" s="7">
        <v>5460</v>
      </c>
      <c r="I15" s="7">
        <v>0</v>
      </c>
      <c r="J15" s="7">
        <v>0</v>
      </c>
      <c r="K15" s="7"/>
      <c r="L15" s="8">
        <f t="shared" si="3"/>
        <v>5355</v>
      </c>
      <c r="M15" s="8">
        <f t="shared" si="0"/>
        <v>2933.9938650242607</v>
      </c>
      <c r="N15" s="7">
        <f t="shared" si="1"/>
        <v>54.78980140101327</v>
      </c>
      <c r="O15" s="9">
        <f t="shared" si="2"/>
        <v>32130</v>
      </c>
    </row>
    <row r="16" spans="1:15" ht="38.25">
      <c r="A16" s="6">
        <v>4</v>
      </c>
      <c r="B16" s="24" t="s">
        <v>53</v>
      </c>
      <c r="C16" s="6" t="s">
        <v>16</v>
      </c>
      <c r="D16" s="6" t="s">
        <v>40</v>
      </c>
      <c r="E16" s="25">
        <v>1</v>
      </c>
      <c r="F16" s="7">
        <v>7950</v>
      </c>
      <c r="G16" s="7">
        <v>8109</v>
      </c>
      <c r="H16" s="7">
        <v>8268</v>
      </c>
      <c r="I16" s="7">
        <v>0</v>
      </c>
      <c r="J16" s="7">
        <v>0</v>
      </c>
      <c r="K16" s="7"/>
      <c r="L16" s="8">
        <f t="shared" si="3"/>
        <v>8109</v>
      </c>
      <c r="M16" s="8">
        <f t="shared" si="0"/>
        <v>4442.904995608166</v>
      </c>
      <c r="N16" s="7">
        <f t="shared" si="1"/>
        <v>54.78980140101327</v>
      </c>
      <c r="O16" s="9">
        <f t="shared" si="2"/>
        <v>8109</v>
      </c>
    </row>
    <row r="17" spans="1:15" ht="38.25">
      <c r="A17" s="6">
        <v>5</v>
      </c>
      <c r="B17" s="24" t="s">
        <v>54</v>
      </c>
      <c r="C17" s="6" t="s">
        <v>16</v>
      </c>
      <c r="D17" s="6" t="s">
        <v>40</v>
      </c>
      <c r="E17" s="25">
        <v>3</v>
      </c>
      <c r="F17" s="7">
        <v>7500</v>
      </c>
      <c r="G17" s="7">
        <v>7650</v>
      </c>
      <c r="H17" s="7">
        <v>7800</v>
      </c>
      <c r="I17" s="7">
        <v>0</v>
      </c>
      <c r="J17" s="7">
        <v>0</v>
      </c>
      <c r="K17" s="7"/>
      <c r="L17" s="8">
        <f t="shared" si="3"/>
        <v>7650</v>
      </c>
      <c r="M17" s="8">
        <f t="shared" si="0"/>
        <v>4191.419807177515</v>
      </c>
      <c r="N17" s="7">
        <f t="shared" si="1"/>
        <v>54.78980140101327</v>
      </c>
      <c r="O17" s="9">
        <f t="shared" si="2"/>
        <v>22950</v>
      </c>
    </row>
    <row r="18" spans="1:15" ht="38.25">
      <c r="A18" s="6">
        <v>6</v>
      </c>
      <c r="B18" s="24" t="s">
        <v>55</v>
      </c>
      <c r="C18" s="6" t="s">
        <v>16</v>
      </c>
      <c r="D18" s="6" t="s">
        <v>41</v>
      </c>
      <c r="E18" s="25">
        <v>5</v>
      </c>
      <c r="F18" s="7">
        <v>900</v>
      </c>
      <c r="G18" s="7">
        <v>918</v>
      </c>
      <c r="H18" s="7">
        <v>936</v>
      </c>
      <c r="I18" s="7">
        <v>0</v>
      </c>
      <c r="J18" s="7">
        <v>0</v>
      </c>
      <c r="K18" s="7"/>
      <c r="L18" s="8">
        <f t="shared" si="3"/>
        <v>918</v>
      </c>
      <c r="M18" s="8">
        <f t="shared" si="0"/>
        <v>502.9703768613019</v>
      </c>
      <c r="N18" s="7">
        <f t="shared" si="1"/>
        <v>54.78980140101327</v>
      </c>
      <c r="O18" s="9">
        <f t="shared" si="2"/>
        <v>4590</v>
      </c>
    </row>
    <row r="19" spans="1:15" ht="38.25">
      <c r="A19" s="6">
        <v>7</v>
      </c>
      <c r="B19" s="24" t="s">
        <v>56</v>
      </c>
      <c r="C19" s="6" t="s">
        <v>16</v>
      </c>
      <c r="D19" s="6" t="s">
        <v>41</v>
      </c>
      <c r="E19" s="25">
        <v>5</v>
      </c>
      <c r="F19" s="7">
        <v>900</v>
      </c>
      <c r="G19" s="7">
        <v>918</v>
      </c>
      <c r="H19" s="7">
        <v>936</v>
      </c>
      <c r="I19" s="7">
        <v>0</v>
      </c>
      <c r="J19" s="7">
        <v>0</v>
      </c>
      <c r="K19" s="7"/>
      <c r="L19" s="8">
        <f t="shared" si="3"/>
        <v>918</v>
      </c>
      <c r="M19" s="8">
        <f t="shared" si="0"/>
        <v>502.9703768613019</v>
      </c>
      <c r="N19" s="7">
        <f t="shared" si="1"/>
        <v>54.78980140101327</v>
      </c>
      <c r="O19" s="9">
        <f t="shared" si="2"/>
        <v>4590</v>
      </c>
    </row>
    <row r="20" spans="1:15" ht="38.25">
      <c r="A20" s="6">
        <v>8</v>
      </c>
      <c r="B20" s="24" t="s">
        <v>57</v>
      </c>
      <c r="C20" s="6" t="s">
        <v>16</v>
      </c>
      <c r="D20" s="6" t="s">
        <v>41</v>
      </c>
      <c r="E20" s="25">
        <v>7</v>
      </c>
      <c r="F20" s="7">
        <v>1800</v>
      </c>
      <c r="G20" s="7">
        <v>1836</v>
      </c>
      <c r="H20" s="7">
        <v>1872</v>
      </c>
      <c r="I20" s="7">
        <v>0</v>
      </c>
      <c r="J20" s="7">
        <v>0</v>
      </c>
      <c r="K20" s="7"/>
      <c r="L20" s="8">
        <f t="shared" si="3"/>
        <v>1836</v>
      </c>
      <c r="M20" s="8">
        <f t="shared" si="0"/>
        <v>1005.9407537226037</v>
      </c>
      <c r="N20" s="7">
        <f t="shared" si="1"/>
        <v>54.78980140101327</v>
      </c>
      <c r="O20" s="9">
        <f t="shared" si="2"/>
        <v>12852</v>
      </c>
    </row>
    <row r="21" spans="1:15" ht="38.25">
      <c r="A21" s="6">
        <v>9</v>
      </c>
      <c r="B21" s="24" t="s">
        <v>58</v>
      </c>
      <c r="C21" s="6" t="s">
        <v>16</v>
      </c>
      <c r="D21" s="6" t="s">
        <v>40</v>
      </c>
      <c r="E21" s="25">
        <v>1</v>
      </c>
      <c r="F21" s="7">
        <v>5400</v>
      </c>
      <c r="G21" s="7">
        <v>5508</v>
      </c>
      <c r="H21" s="7">
        <v>5616</v>
      </c>
      <c r="I21" s="7">
        <v>0</v>
      </c>
      <c r="J21" s="7">
        <v>0</v>
      </c>
      <c r="K21" s="7"/>
      <c r="L21" s="8">
        <f t="shared" si="3"/>
        <v>5508</v>
      </c>
      <c r="M21" s="8">
        <f t="shared" si="0"/>
        <v>3017.822261167811</v>
      </c>
      <c r="N21" s="7">
        <f t="shared" si="1"/>
        <v>54.78980140101327</v>
      </c>
      <c r="O21" s="9">
        <f t="shared" si="2"/>
        <v>5508</v>
      </c>
    </row>
    <row r="22" spans="1:15" ht="38.25">
      <c r="A22" s="6">
        <v>10</v>
      </c>
      <c r="B22" s="24" t="s">
        <v>59</v>
      </c>
      <c r="C22" s="6" t="s">
        <v>16</v>
      </c>
      <c r="D22" s="6" t="s">
        <v>40</v>
      </c>
      <c r="E22" s="25">
        <v>5</v>
      </c>
      <c r="F22" s="7">
        <v>5100</v>
      </c>
      <c r="G22" s="7">
        <v>5202</v>
      </c>
      <c r="H22" s="7">
        <v>5304</v>
      </c>
      <c r="I22" s="7">
        <v>0</v>
      </c>
      <c r="J22" s="7">
        <v>0</v>
      </c>
      <c r="K22" s="7"/>
      <c r="L22" s="8">
        <f t="shared" si="3"/>
        <v>5202</v>
      </c>
      <c r="M22" s="8">
        <f t="shared" si="0"/>
        <v>2850.1654688807103</v>
      </c>
      <c r="N22" s="7">
        <f t="shared" si="1"/>
        <v>54.78980140101327</v>
      </c>
      <c r="O22" s="9">
        <f t="shared" si="2"/>
        <v>26010</v>
      </c>
    </row>
    <row r="23" spans="1:15" ht="38.25">
      <c r="A23" s="6">
        <v>11</v>
      </c>
      <c r="B23" s="24" t="s">
        <v>60</v>
      </c>
      <c r="C23" s="6" t="s">
        <v>16</v>
      </c>
      <c r="D23" s="6" t="s">
        <v>40</v>
      </c>
      <c r="E23" s="25">
        <v>3</v>
      </c>
      <c r="F23" s="7">
        <v>5775</v>
      </c>
      <c r="G23" s="7">
        <v>5890.5</v>
      </c>
      <c r="H23" s="7">
        <v>6006</v>
      </c>
      <c r="I23" s="7">
        <v>0</v>
      </c>
      <c r="J23" s="7">
        <v>0</v>
      </c>
      <c r="K23" s="7"/>
      <c r="L23" s="8">
        <f t="shared" si="3"/>
        <v>5890.5</v>
      </c>
      <c r="M23" s="8">
        <f t="shared" si="0"/>
        <v>3227.3932515266865</v>
      </c>
      <c r="N23" s="7">
        <f t="shared" si="1"/>
        <v>54.78980140101327</v>
      </c>
      <c r="O23" s="9">
        <f t="shared" si="2"/>
        <v>17671.5</v>
      </c>
    </row>
    <row r="24" spans="1:15" ht="38.25">
      <c r="A24" s="6">
        <v>12</v>
      </c>
      <c r="B24" s="24" t="s">
        <v>61</v>
      </c>
      <c r="C24" s="6" t="s">
        <v>16</v>
      </c>
      <c r="D24" s="6" t="s">
        <v>40</v>
      </c>
      <c r="E24" s="25">
        <v>2</v>
      </c>
      <c r="F24" s="7">
        <v>6450</v>
      </c>
      <c r="G24" s="7">
        <v>6579</v>
      </c>
      <c r="H24" s="7">
        <v>6708</v>
      </c>
      <c r="I24" s="7">
        <v>0</v>
      </c>
      <c r="J24" s="7">
        <v>0</v>
      </c>
      <c r="K24" s="7"/>
      <c r="L24" s="8">
        <f t="shared" si="3"/>
        <v>6579</v>
      </c>
      <c r="M24" s="8">
        <f t="shared" si="0"/>
        <v>3604.6210341726633</v>
      </c>
      <c r="N24" s="7">
        <f t="shared" si="1"/>
        <v>54.78980140101327</v>
      </c>
      <c r="O24" s="9">
        <f t="shared" si="2"/>
        <v>13158</v>
      </c>
    </row>
    <row r="25" spans="1:15" ht="38.25">
      <c r="A25" s="6">
        <v>13</v>
      </c>
      <c r="B25" s="24" t="s">
        <v>62</v>
      </c>
      <c r="C25" s="6" t="s">
        <v>16</v>
      </c>
      <c r="D25" s="6" t="s">
        <v>42</v>
      </c>
      <c r="E25" s="25">
        <v>1</v>
      </c>
      <c r="F25" s="7">
        <v>1950</v>
      </c>
      <c r="G25" s="7">
        <v>1989</v>
      </c>
      <c r="H25" s="7">
        <v>2028</v>
      </c>
      <c r="I25" s="7">
        <v>0</v>
      </c>
      <c r="J25" s="7">
        <v>0</v>
      </c>
      <c r="K25" s="7"/>
      <c r="L25" s="8">
        <f t="shared" si="3"/>
        <v>1989</v>
      </c>
      <c r="M25" s="8">
        <f t="shared" si="0"/>
        <v>1089.769149866154</v>
      </c>
      <c r="N25" s="7">
        <f t="shared" si="1"/>
        <v>54.78980140101327</v>
      </c>
      <c r="O25" s="9">
        <f t="shared" si="2"/>
        <v>1989</v>
      </c>
    </row>
    <row r="26" spans="1:15" ht="38.25">
      <c r="A26" s="6">
        <v>14</v>
      </c>
      <c r="B26" s="24" t="s">
        <v>63</v>
      </c>
      <c r="C26" s="6" t="s">
        <v>16</v>
      </c>
      <c r="D26" s="6" t="s">
        <v>41</v>
      </c>
      <c r="E26" s="25">
        <v>4</v>
      </c>
      <c r="F26" s="7">
        <v>375</v>
      </c>
      <c r="G26" s="7">
        <v>382.5</v>
      </c>
      <c r="H26" s="7">
        <v>390</v>
      </c>
      <c r="I26" s="7">
        <v>0</v>
      </c>
      <c r="J26" s="7">
        <v>0</v>
      </c>
      <c r="K26" s="7"/>
      <c r="L26" s="8">
        <f t="shared" si="3"/>
        <v>382.5</v>
      </c>
      <c r="M26" s="8">
        <f t="shared" si="0"/>
        <v>209.57099035887578</v>
      </c>
      <c r="N26" s="7">
        <f t="shared" si="1"/>
        <v>54.78980140101327</v>
      </c>
      <c r="O26" s="9">
        <f t="shared" si="2"/>
        <v>1530</v>
      </c>
    </row>
    <row r="27" spans="1:15" ht="38.25">
      <c r="A27" s="6">
        <v>15</v>
      </c>
      <c r="B27" s="24" t="s">
        <v>64</v>
      </c>
      <c r="C27" s="6" t="s">
        <v>16</v>
      </c>
      <c r="D27" s="6" t="s">
        <v>41</v>
      </c>
      <c r="E27" s="25">
        <v>3</v>
      </c>
      <c r="F27" s="7">
        <v>600</v>
      </c>
      <c r="G27" s="7">
        <v>612</v>
      </c>
      <c r="H27" s="7">
        <v>624</v>
      </c>
      <c r="I27" s="7">
        <v>0</v>
      </c>
      <c r="J27" s="7">
        <v>0</v>
      </c>
      <c r="K27" s="7"/>
      <c r="L27" s="8">
        <f aca="true" t="shared" si="4" ref="L27:L78">(F27+G27+H27)/3</f>
        <v>612</v>
      </c>
      <c r="M27" s="8">
        <f aca="true" t="shared" si="5" ref="M27:M78">STDEV(F27:J27)</f>
        <v>335.31358457420123</v>
      </c>
      <c r="N27" s="7">
        <f aca="true" t="shared" si="6" ref="N27:N78">M27/L27*100</f>
        <v>54.78980140101327</v>
      </c>
      <c r="O27" s="9">
        <f t="shared" si="2"/>
        <v>1836</v>
      </c>
    </row>
    <row r="28" spans="1:15" ht="38.25">
      <c r="A28" s="6">
        <v>16</v>
      </c>
      <c r="B28" s="24" t="s">
        <v>65</v>
      </c>
      <c r="C28" s="6" t="s">
        <v>16</v>
      </c>
      <c r="D28" s="6" t="s">
        <v>41</v>
      </c>
      <c r="E28" s="25">
        <v>3</v>
      </c>
      <c r="F28" s="7">
        <v>1425</v>
      </c>
      <c r="G28" s="7">
        <v>1453.5</v>
      </c>
      <c r="H28" s="7">
        <v>1482</v>
      </c>
      <c r="I28" s="7">
        <v>0</v>
      </c>
      <c r="J28" s="7">
        <v>0</v>
      </c>
      <c r="K28" s="7"/>
      <c r="L28" s="8">
        <f t="shared" si="4"/>
        <v>1453.5</v>
      </c>
      <c r="M28" s="8">
        <f t="shared" si="5"/>
        <v>796.369763363728</v>
      </c>
      <c r="N28" s="7">
        <f t="shared" si="6"/>
        <v>54.789801401013285</v>
      </c>
      <c r="O28" s="9">
        <f t="shared" si="2"/>
        <v>4360.5</v>
      </c>
    </row>
    <row r="29" spans="1:15" ht="38.25">
      <c r="A29" s="6">
        <v>17</v>
      </c>
      <c r="B29" s="24" t="s">
        <v>66</v>
      </c>
      <c r="C29" s="6" t="s">
        <v>16</v>
      </c>
      <c r="D29" s="6" t="s">
        <v>43</v>
      </c>
      <c r="E29" s="25">
        <v>13</v>
      </c>
      <c r="F29" s="7">
        <v>10050</v>
      </c>
      <c r="G29" s="7">
        <v>10251</v>
      </c>
      <c r="H29" s="7">
        <v>10452</v>
      </c>
      <c r="I29" s="7">
        <v>0</v>
      </c>
      <c r="J29" s="7">
        <v>0</v>
      </c>
      <c r="K29" s="7"/>
      <c r="L29" s="8">
        <f t="shared" si="4"/>
        <v>10251</v>
      </c>
      <c r="M29" s="8">
        <f t="shared" si="5"/>
        <v>5616.5025416178705</v>
      </c>
      <c r="N29" s="7">
        <f t="shared" si="6"/>
        <v>54.78980140101327</v>
      </c>
      <c r="O29" s="9">
        <f t="shared" si="2"/>
        <v>133263</v>
      </c>
    </row>
    <row r="30" spans="1:15" ht="38.25">
      <c r="A30" s="6">
        <v>18</v>
      </c>
      <c r="B30" s="24" t="s">
        <v>67</v>
      </c>
      <c r="C30" s="6" t="s">
        <v>16</v>
      </c>
      <c r="D30" s="6" t="s">
        <v>43</v>
      </c>
      <c r="E30" s="25">
        <v>3</v>
      </c>
      <c r="F30" s="7">
        <v>10200</v>
      </c>
      <c r="G30" s="7">
        <v>10404</v>
      </c>
      <c r="H30" s="7">
        <v>10608</v>
      </c>
      <c r="I30" s="7">
        <v>0</v>
      </c>
      <c r="J30" s="7">
        <v>0</v>
      </c>
      <c r="K30" s="7"/>
      <c r="L30" s="8">
        <f t="shared" si="4"/>
        <v>10404</v>
      </c>
      <c r="M30" s="8">
        <f t="shared" si="5"/>
        <v>5700.3309377614205</v>
      </c>
      <c r="N30" s="7">
        <f t="shared" si="6"/>
        <v>54.78980140101327</v>
      </c>
      <c r="O30" s="9">
        <f t="shared" si="2"/>
        <v>31212</v>
      </c>
    </row>
    <row r="31" spans="1:15" ht="38.25">
      <c r="A31" s="6">
        <v>19</v>
      </c>
      <c r="B31" s="24" t="s">
        <v>68</v>
      </c>
      <c r="C31" s="6" t="s">
        <v>16</v>
      </c>
      <c r="D31" s="6" t="s">
        <v>42</v>
      </c>
      <c r="E31" s="25">
        <v>9</v>
      </c>
      <c r="F31" s="7">
        <v>7500</v>
      </c>
      <c r="G31" s="7">
        <v>7650</v>
      </c>
      <c r="H31" s="7">
        <v>7800</v>
      </c>
      <c r="I31" s="7">
        <v>0</v>
      </c>
      <c r="J31" s="7">
        <v>0</v>
      </c>
      <c r="K31" s="7"/>
      <c r="L31" s="8">
        <f t="shared" si="4"/>
        <v>7650</v>
      </c>
      <c r="M31" s="8">
        <f t="shared" si="5"/>
        <v>4191.419807177515</v>
      </c>
      <c r="N31" s="7">
        <f t="shared" si="6"/>
        <v>54.78980140101327</v>
      </c>
      <c r="O31" s="9">
        <f t="shared" si="2"/>
        <v>68850</v>
      </c>
    </row>
    <row r="32" spans="1:15" ht="38.25">
      <c r="A32" s="6">
        <v>20</v>
      </c>
      <c r="B32" s="24" t="s">
        <v>69</v>
      </c>
      <c r="C32" s="6" t="s">
        <v>16</v>
      </c>
      <c r="D32" s="6" t="s">
        <v>44</v>
      </c>
      <c r="E32" s="25">
        <v>5</v>
      </c>
      <c r="F32" s="7">
        <v>1275</v>
      </c>
      <c r="G32" s="7">
        <v>1300.5</v>
      </c>
      <c r="H32" s="7">
        <v>1326</v>
      </c>
      <c r="I32" s="7">
        <v>0</v>
      </c>
      <c r="J32" s="7">
        <v>0</v>
      </c>
      <c r="K32" s="7"/>
      <c r="L32" s="8">
        <f t="shared" si="4"/>
        <v>1300.5</v>
      </c>
      <c r="M32" s="8">
        <f t="shared" si="5"/>
        <v>712.5413672201776</v>
      </c>
      <c r="N32" s="7">
        <f t="shared" si="6"/>
        <v>54.78980140101327</v>
      </c>
      <c r="O32" s="9">
        <f t="shared" si="2"/>
        <v>6502.5</v>
      </c>
    </row>
    <row r="33" spans="1:15" ht="38.25">
      <c r="A33" s="6">
        <v>21</v>
      </c>
      <c r="B33" s="24" t="s">
        <v>70</v>
      </c>
      <c r="C33" s="6" t="s">
        <v>16</v>
      </c>
      <c r="D33" s="6" t="s">
        <v>41</v>
      </c>
      <c r="E33" s="25">
        <v>2</v>
      </c>
      <c r="F33" s="7">
        <v>7500</v>
      </c>
      <c r="G33" s="7">
        <v>7650</v>
      </c>
      <c r="H33" s="7">
        <v>7800</v>
      </c>
      <c r="I33" s="7">
        <v>0</v>
      </c>
      <c r="J33" s="7">
        <v>0</v>
      </c>
      <c r="K33" s="7"/>
      <c r="L33" s="8">
        <f t="shared" si="4"/>
        <v>7650</v>
      </c>
      <c r="M33" s="8">
        <f t="shared" si="5"/>
        <v>4191.419807177515</v>
      </c>
      <c r="N33" s="7">
        <f t="shared" si="6"/>
        <v>54.78980140101327</v>
      </c>
      <c r="O33" s="9">
        <f t="shared" si="2"/>
        <v>15300</v>
      </c>
    </row>
    <row r="34" spans="1:15" ht="38.25">
      <c r="A34" s="6">
        <v>22</v>
      </c>
      <c r="B34" s="24" t="s">
        <v>71</v>
      </c>
      <c r="C34" s="6" t="s">
        <v>16</v>
      </c>
      <c r="D34" s="6" t="s">
        <v>41</v>
      </c>
      <c r="E34" s="25">
        <v>2</v>
      </c>
      <c r="F34" s="7">
        <v>7500</v>
      </c>
      <c r="G34" s="7">
        <v>7650</v>
      </c>
      <c r="H34" s="7">
        <v>7800</v>
      </c>
      <c r="I34" s="7">
        <v>0</v>
      </c>
      <c r="J34" s="7">
        <v>0</v>
      </c>
      <c r="K34" s="7"/>
      <c r="L34" s="8">
        <f t="shared" si="4"/>
        <v>7650</v>
      </c>
      <c r="M34" s="8">
        <f t="shared" si="5"/>
        <v>4191.419807177515</v>
      </c>
      <c r="N34" s="7">
        <f t="shared" si="6"/>
        <v>54.78980140101327</v>
      </c>
      <c r="O34" s="9">
        <f t="shared" si="2"/>
        <v>15300</v>
      </c>
    </row>
    <row r="35" spans="1:15" ht="38.25">
      <c r="A35" s="6">
        <v>23</v>
      </c>
      <c r="B35" s="24" t="s">
        <v>72</v>
      </c>
      <c r="C35" s="6" t="s">
        <v>16</v>
      </c>
      <c r="D35" s="6" t="s">
        <v>45</v>
      </c>
      <c r="E35" s="25">
        <v>3</v>
      </c>
      <c r="F35" s="7">
        <v>6750</v>
      </c>
      <c r="G35" s="7">
        <v>6885</v>
      </c>
      <c r="H35" s="7">
        <v>7020</v>
      </c>
      <c r="I35" s="7">
        <v>0</v>
      </c>
      <c r="J35" s="7">
        <v>0</v>
      </c>
      <c r="K35" s="7"/>
      <c r="L35" s="8">
        <f t="shared" si="4"/>
        <v>6885</v>
      </c>
      <c r="M35" s="8">
        <f t="shared" si="5"/>
        <v>3772.2778264597637</v>
      </c>
      <c r="N35" s="7">
        <f t="shared" si="6"/>
        <v>54.78980140101327</v>
      </c>
      <c r="O35" s="9">
        <f t="shared" si="2"/>
        <v>20655</v>
      </c>
    </row>
    <row r="36" spans="1:15" ht="38.25">
      <c r="A36" s="6">
        <v>24</v>
      </c>
      <c r="B36" s="24" t="s">
        <v>73</v>
      </c>
      <c r="C36" s="6" t="s">
        <v>16</v>
      </c>
      <c r="D36" s="6" t="s">
        <v>42</v>
      </c>
      <c r="E36" s="25">
        <v>65</v>
      </c>
      <c r="F36" s="7">
        <v>2400</v>
      </c>
      <c r="G36" s="7">
        <v>2448</v>
      </c>
      <c r="H36" s="7">
        <v>2496</v>
      </c>
      <c r="I36" s="7">
        <v>0</v>
      </c>
      <c r="J36" s="7">
        <v>0</v>
      </c>
      <c r="K36" s="7"/>
      <c r="L36" s="8">
        <f t="shared" si="4"/>
        <v>2448</v>
      </c>
      <c r="M36" s="8">
        <f t="shared" si="5"/>
        <v>1341.254338296805</v>
      </c>
      <c r="N36" s="7">
        <f t="shared" si="6"/>
        <v>54.78980140101327</v>
      </c>
      <c r="O36" s="9">
        <f t="shared" si="2"/>
        <v>159120</v>
      </c>
    </row>
    <row r="37" spans="1:15" ht="38.25">
      <c r="A37" s="6">
        <v>25</v>
      </c>
      <c r="B37" s="24" t="s">
        <v>74</v>
      </c>
      <c r="C37" s="6" t="s">
        <v>16</v>
      </c>
      <c r="D37" s="6" t="s">
        <v>40</v>
      </c>
      <c r="E37" s="25">
        <v>1</v>
      </c>
      <c r="F37" s="7">
        <v>4800</v>
      </c>
      <c r="G37" s="7">
        <v>4896</v>
      </c>
      <c r="H37" s="7">
        <v>4992</v>
      </c>
      <c r="I37" s="7">
        <v>0</v>
      </c>
      <c r="J37" s="7">
        <v>0</v>
      </c>
      <c r="K37" s="7"/>
      <c r="L37" s="8">
        <f t="shared" si="4"/>
        <v>4896</v>
      </c>
      <c r="M37" s="8">
        <f t="shared" si="5"/>
        <v>2682.50867659361</v>
      </c>
      <c r="N37" s="7">
        <f t="shared" si="6"/>
        <v>54.78980140101327</v>
      </c>
      <c r="O37" s="9">
        <f t="shared" si="2"/>
        <v>4896</v>
      </c>
    </row>
    <row r="38" spans="1:15" ht="38.25">
      <c r="A38" s="6">
        <v>26</v>
      </c>
      <c r="B38" s="24" t="s">
        <v>75</v>
      </c>
      <c r="C38" s="6" t="s">
        <v>16</v>
      </c>
      <c r="D38" s="6" t="s">
        <v>40</v>
      </c>
      <c r="E38" s="25">
        <v>1</v>
      </c>
      <c r="F38" s="7">
        <v>5250</v>
      </c>
      <c r="G38" s="7">
        <v>5355</v>
      </c>
      <c r="H38" s="7">
        <v>5460</v>
      </c>
      <c r="I38" s="7">
        <v>0</v>
      </c>
      <c r="J38" s="7">
        <v>0</v>
      </c>
      <c r="K38" s="7"/>
      <c r="L38" s="8">
        <f t="shared" si="4"/>
        <v>5355</v>
      </c>
      <c r="M38" s="8">
        <f t="shared" si="5"/>
        <v>2933.9938650242607</v>
      </c>
      <c r="N38" s="7">
        <f t="shared" si="6"/>
        <v>54.78980140101327</v>
      </c>
      <c r="O38" s="9">
        <f t="shared" si="2"/>
        <v>5355</v>
      </c>
    </row>
    <row r="39" spans="1:15" ht="38.25">
      <c r="A39" s="6">
        <v>27</v>
      </c>
      <c r="B39" s="24" t="s">
        <v>76</v>
      </c>
      <c r="C39" s="6" t="s">
        <v>16</v>
      </c>
      <c r="D39" s="6" t="s">
        <v>42</v>
      </c>
      <c r="E39" s="25">
        <v>20</v>
      </c>
      <c r="F39" s="7">
        <v>240</v>
      </c>
      <c r="G39" s="7">
        <v>244.8</v>
      </c>
      <c r="H39" s="7">
        <v>249.6</v>
      </c>
      <c r="I39" s="7">
        <v>0</v>
      </c>
      <c r="J39" s="7">
        <v>0</v>
      </c>
      <c r="K39" s="7"/>
      <c r="L39" s="8">
        <f t="shared" si="4"/>
        <v>244.79999999999998</v>
      </c>
      <c r="M39" s="8">
        <f t="shared" si="5"/>
        <v>134.1254338296805</v>
      </c>
      <c r="N39" s="7">
        <f t="shared" si="6"/>
        <v>54.789801401013285</v>
      </c>
      <c r="O39" s="9">
        <f t="shared" si="2"/>
        <v>4896</v>
      </c>
    </row>
    <row r="40" spans="1:15" ht="38.25">
      <c r="A40" s="6">
        <v>28</v>
      </c>
      <c r="B40" s="24" t="s">
        <v>77</v>
      </c>
      <c r="C40" s="6" t="s">
        <v>16</v>
      </c>
      <c r="D40" s="6" t="s">
        <v>42</v>
      </c>
      <c r="E40" s="25">
        <v>7</v>
      </c>
      <c r="F40" s="7">
        <v>225</v>
      </c>
      <c r="G40" s="7">
        <v>229.5</v>
      </c>
      <c r="H40" s="7">
        <v>234</v>
      </c>
      <c r="I40" s="7">
        <v>0</v>
      </c>
      <c r="J40" s="7">
        <v>0</v>
      </c>
      <c r="K40" s="7"/>
      <c r="L40" s="8">
        <f t="shared" si="4"/>
        <v>229.5</v>
      </c>
      <c r="M40" s="8">
        <f t="shared" si="5"/>
        <v>125.74259421532547</v>
      </c>
      <c r="N40" s="7">
        <f t="shared" si="6"/>
        <v>54.78980140101327</v>
      </c>
      <c r="O40" s="9">
        <f t="shared" si="2"/>
        <v>1606.5</v>
      </c>
    </row>
    <row r="41" spans="1:15" ht="38.25">
      <c r="A41" s="6">
        <v>29</v>
      </c>
      <c r="B41" s="24" t="s">
        <v>78</v>
      </c>
      <c r="C41" s="6" t="s">
        <v>16</v>
      </c>
      <c r="D41" s="6" t="s">
        <v>45</v>
      </c>
      <c r="E41" s="25">
        <v>1</v>
      </c>
      <c r="F41" s="7">
        <v>600</v>
      </c>
      <c r="G41" s="7">
        <v>612</v>
      </c>
      <c r="H41" s="7">
        <v>624</v>
      </c>
      <c r="I41" s="7">
        <v>0</v>
      </c>
      <c r="J41" s="7">
        <v>0</v>
      </c>
      <c r="K41" s="7"/>
      <c r="L41" s="8">
        <f t="shared" si="4"/>
        <v>612</v>
      </c>
      <c r="M41" s="8">
        <f t="shared" si="5"/>
        <v>335.31358457420123</v>
      </c>
      <c r="N41" s="7">
        <f t="shared" si="6"/>
        <v>54.78980140101327</v>
      </c>
      <c r="O41" s="9">
        <f t="shared" si="2"/>
        <v>612</v>
      </c>
    </row>
    <row r="42" spans="1:15" ht="38.25">
      <c r="A42" s="6">
        <v>30</v>
      </c>
      <c r="B42" s="24" t="s">
        <v>79</v>
      </c>
      <c r="C42" s="6" t="s">
        <v>16</v>
      </c>
      <c r="D42" s="6" t="s">
        <v>46</v>
      </c>
      <c r="E42" s="25">
        <v>100</v>
      </c>
      <c r="F42" s="7">
        <v>72.45</v>
      </c>
      <c r="G42" s="7">
        <v>73.9</v>
      </c>
      <c r="H42" s="7">
        <v>75.35</v>
      </c>
      <c r="I42" s="7">
        <v>0</v>
      </c>
      <c r="J42" s="7">
        <v>0</v>
      </c>
      <c r="K42" s="7"/>
      <c r="L42" s="8">
        <f t="shared" si="4"/>
        <v>73.9</v>
      </c>
      <c r="M42" s="8">
        <f t="shared" si="5"/>
        <v>40.48968078412078</v>
      </c>
      <c r="N42" s="7">
        <f t="shared" si="6"/>
        <v>54.78982514766004</v>
      </c>
      <c r="O42" s="9">
        <f t="shared" si="2"/>
        <v>7390.000000000001</v>
      </c>
    </row>
    <row r="43" spans="1:15" ht="38.25">
      <c r="A43" s="6">
        <v>31</v>
      </c>
      <c r="B43" s="24" t="s">
        <v>80</v>
      </c>
      <c r="C43" s="6" t="s">
        <v>16</v>
      </c>
      <c r="D43" s="6" t="s">
        <v>42</v>
      </c>
      <c r="E43" s="25">
        <v>3</v>
      </c>
      <c r="F43" s="7">
        <v>1500</v>
      </c>
      <c r="G43" s="7">
        <v>1530</v>
      </c>
      <c r="H43" s="7">
        <v>1560</v>
      </c>
      <c r="I43" s="7">
        <v>0</v>
      </c>
      <c r="J43" s="7">
        <v>0</v>
      </c>
      <c r="K43" s="7"/>
      <c r="L43" s="8">
        <f t="shared" si="4"/>
        <v>1530</v>
      </c>
      <c r="M43" s="8">
        <f t="shared" si="5"/>
        <v>838.2839614355031</v>
      </c>
      <c r="N43" s="7">
        <f t="shared" si="6"/>
        <v>54.78980140101327</v>
      </c>
      <c r="O43" s="9">
        <f t="shared" si="2"/>
        <v>4590</v>
      </c>
    </row>
    <row r="44" spans="1:15" ht="38.25">
      <c r="A44" s="6">
        <v>32</v>
      </c>
      <c r="B44" s="24" t="s">
        <v>81</v>
      </c>
      <c r="C44" s="6" t="s">
        <v>16</v>
      </c>
      <c r="D44" s="6" t="s">
        <v>44</v>
      </c>
      <c r="E44" s="25">
        <v>300</v>
      </c>
      <c r="F44" s="7">
        <v>18</v>
      </c>
      <c r="G44" s="7">
        <v>18.36</v>
      </c>
      <c r="H44" s="7">
        <v>18.72</v>
      </c>
      <c r="I44" s="7">
        <v>0</v>
      </c>
      <c r="J44" s="7">
        <v>0</v>
      </c>
      <c r="K44" s="7"/>
      <c r="L44" s="8">
        <f t="shared" si="4"/>
        <v>18.36</v>
      </c>
      <c r="M44" s="8">
        <f t="shared" si="5"/>
        <v>10.059407537226038</v>
      </c>
      <c r="N44" s="7">
        <f t="shared" si="6"/>
        <v>54.789801401013285</v>
      </c>
      <c r="O44" s="9">
        <f t="shared" si="2"/>
        <v>5508</v>
      </c>
    </row>
    <row r="45" spans="1:15" ht="38.25">
      <c r="A45" s="6">
        <v>33</v>
      </c>
      <c r="B45" s="24" t="s">
        <v>82</v>
      </c>
      <c r="C45" s="6" t="s">
        <v>16</v>
      </c>
      <c r="D45" s="6" t="s">
        <v>42</v>
      </c>
      <c r="E45" s="25">
        <v>1</v>
      </c>
      <c r="F45" s="7">
        <v>1650</v>
      </c>
      <c r="G45" s="7">
        <v>1683</v>
      </c>
      <c r="H45" s="7">
        <v>1716</v>
      </c>
      <c r="I45" s="7">
        <v>0</v>
      </c>
      <c r="J45" s="7">
        <v>0</v>
      </c>
      <c r="K45" s="7"/>
      <c r="L45" s="8">
        <f t="shared" si="4"/>
        <v>1683</v>
      </c>
      <c r="M45" s="8">
        <f t="shared" si="5"/>
        <v>922.1123575790533</v>
      </c>
      <c r="N45" s="7">
        <f t="shared" si="6"/>
        <v>54.78980140101327</v>
      </c>
      <c r="O45" s="9">
        <f t="shared" si="2"/>
        <v>1683</v>
      </c>
    </row>
    <row r="46" spans="1:15" ht="38.25">
      <c r="A46" s="6">
        <v>34</v>
      </c>
      <c r="B46" s="24" t="s">
        <v>83</v>
      </c>
      <c r="C46" s="6" t="s">
        <v>16</v>
      </c>
      <c r="D46" s="6" t="s">
        <v>40</v>
      </c>
      <c r="E46" s="25">
        <v>2</v>
      </c>
      <c r="F46" s="7">
        <v>1005</v>
      </c>
      <c r="G46" s="7">
        <v>1025.1</v>
      </c>
      <c r="H46" s="7">
        <v>1045.2</v>
      </c>
      <c r="I46" s="7">
        <v>0</v>
      </c>
      <c r="J46" s="7">
        <v>0</v>
      </c>
      <c r="K46" s="7"/>
      <c r="L46" s="8">
        <f t="shared" si="4"/>
        <v>1025.1000000000001</v>
      </c>
      <c r="M46" s="8">
        <f t="shared" si="5"/>
        <v>561.650254161787</v>
      </c>
      <c r="N46" s="7">
        <f t="shared" si="6"/>
        <v>54.789801401013264</v>
      </c>
      <c r="O46" s="9">
        <f t="shared" si="2"/>
        <v>2050.2000000000003</v>
      </c>
    </row>
    <row r="47" spans="1:15" ht="51">
      <c r="A47" s="6">
        <v>35</v>
      </c>
      <c r="B47" s="24" t="s">
        <v>31</v>
      </c>
      <c r="C47" s="6" t="s">
        <v>16</v>
      </c>
      <c r="D47" s="6" t="s">
        <v>40</v>
      </c>
      <c r="E47" s="25">
        <v>2</v>
      </c>
      <c r="F47" s="7">
        <v>900</v>
      </c>
      <c r="G47" s="7">
        <v>918</v>
      </c>
      <c r="H47" s="7">
        <v>936</v>
      </c>
      <c r="I47" s="7">
        <v>0</v>
      </c>
      <c r="J47" s="7">
        <v>0</v>
      </c>
      <c r="K47" s="7"/>
      <c r="L47" s="8">
        <f t="shared" si="4"/>
        <v>918</v>
      </c>
      <c r="M47" s="8">
        <f t="shared" si="5"/>
        <v>502.9703768613019</v>
      </c>
      <c r="N47" s="7">
        <f t="shared" si="6"/>
        <v>54.78980140101327</v>
      </c>
      <c r="O47" s="9">
        <f t="shared" si="2"/>
        <v>1836</v>
      </c>
    </row>
    <row r="48" spans="1:15" ht="38.25">
      <c r="A48" s="6">
        <v>36</v>
      </c>
      <c r="B48" s="24" t="s">
        <v>84</v>
      </c>
      <c r="C48" s="6" t="s">
        <v>16</v>
      </c>
      <c r="D48" s="6" t="s">
        <v>40</v>
      </c>
      <c r="E48" s="25">
        <v>3</v>
      </c>
      <c r="F48" s="7">
        <v>3375</v>
      </c>
      <c r="G48" s="7">
        <v>3442.5</v>
      </c>
      <c r="H48" s="7">
        <v>3510</v>
      </c>
      <c r="I48" s="7">
        <v>0</v>
      </c>
      <c r="J48" s="7">
        <v>0</v>
      </c>
      <c r="K48" s="7"/>
      <c r="L48" s="8">
        <f t="shared" si="4"/>
        <v>3442.5</v>
      </c>
      <c r="M48" s="8">
        <f t="shared" si="5"/>
        <v>1886.1389132298818</v>
      </c>
      <c r="N48" s="7">
        <f t="shared" si="6"/>
        <v>54.78980140101327</v>
      </c>
      <c r="O48" s="9">
        <f t="shared" si="2"/>
        <v>10327.5</v>
      </c>
    </row>
    <row r="49" spans="1:15" ht="38.25">
      <c r="A49" s="6">
        <v>37</v>
      </c>
      <c r="B49" s="24" t="s">
        <v>85</v>
      </c>
      <c r="C49" s="6" t="s">
        <v>16</v>
      </c>
      <c r="D49" s="6" t="s">
        <v>40</v>
      </c>
      <c r="E49" s="25">
        <v>6</v>
      </c>
      <c r="F49" s="7">
        <v>17250</v>
      </c>
      <c r="G49" s="7">
        <v>17595</v>
      </c>
      <c r="H49" s="7">
        <v>17940</v>
      </c>
      <c r="I49" s="7">
        <v>0</v>
      </c>
      <c r="J49" s="7">
        <v>0</v>
      </c>
      <c r="K49" s="7"/>
      <c r="L49" s="8">
        <f t="shared" si="4"/>
        <v>17595</v>
      </c>
      <c r="M49" s="8">
        <f t="shared" si="5"/>
        <v>9640.265556508286</v>
      </c>
      <c r="N49" s="7">
        <f t="shared" si="6"/>
        <v>54.78980140101327</v>
      </c>
      <c r="O49" s="9">
        <f t="shared" si="2"/>
        <v>105570</v>
      </c>
    </row>
    <row r="50" spans="1:15" ht="38.25">
      <c r="A50" s="6">
        <v>38</v>
      </c>
      <c r="B50" s="24" t="s">
        <v>86</v>
      </c>
      <c r="C50" s="6" t="s">
        <v>16</v>
      </c>
      <c r="D50" s="6" t="s">
        <v>40</v>
      </c>
      <c r="E50" s="25">
        <v>3</v>
      </c>
      <c r="F50" s="7">
        <v>1950</v>
      </c>
      <c r="G50" s="7">
        <v>1989</v>
      </c>
      <c r="H50" s="7">
        <v>2028</v>
      </c>
      <c r="I50" s="7">
        <v>0</v>
      </c>
      <c r="J50" s="7">
        <v>0</v>
      </c>
      <c r="K50" s="7"/>
      <c r="L50" s="8">
        <f t="shared" si="4"/>
        <v>1989</v>
      </c>
      <c r="M50" s="8">
        <f t="shared" si="5"/>
        <v>1089.769149866154</v>
      </c>
      <c r="N50" s="7">
        <f t="shared" si="6"/>
        <v>54.78980140101327</v>
      </c>
      <c r="O50" s="9">
        <f t="shared" si="2"/>
        <v>5967</v>
      </c>
    </row>
    <row r="51" spans="1:15" ht="38.25">
      <c r="A51" s="6">
        <v>39</v>
      </c>
      <c r="B51" s="26" t="s">
        <v>87</v>
      </c>
      <c r="C51" s="6" t="s">
        <v>16</v>
      </c>
      <c r="D51" s="6" t="s">
        <v>40</v>
      </c>
      <c r="E51" s="25">
        <v>1</v>
      </c>
      <c r="F51" s="7">
        <v>1700</v>
      </c>
      <c r="G51" s="7">
        <v>1734</v>
      </c>
      <c r="H51" s="7">
        <v>1750</v>
      </c>
      <c r="I51" s="7">
        <v>0</v>
      </c>
      <c r="J51" s="7">
        <v>0</v>
      </c>
      <c r="K51" s="7"/>
      <c r="L51" s="8">
        <f t="shared" si="4"/>
        <v>1728</v>
      </c>
      <c r="M51" s="8">
        <f t="shared" si="5"/>
        <v>946.6367835659039</v>
      </c>
      <c r="N51" s="7">
        <f t="shared" si="6"/>
        <v>54.78222127117499</v>
      </c>
      <c r="O51" s="9">
        <f t="shared" si="2"/>
        <v>1728</v>
      </c>
    </row>
    <row r="52" spans="1:15" ht="38.25">
      <c r="A52" s="6">
        <v>40</v>
      </c>
      <c r="B52" s="24" t="s">
        <v>88</v>
      </c>
      <c r="C52" s="6" t="s">
        <v>16</v>
      </c>
      <c r="D52" s="6" t="s">
        <v>40</v>
      </c>
      <c r="E52" s="25">
        <v>1</v>
      </c>
      <c r="F52" s="7">
        <v>4500</v>
      </c>
      <c r="G52" s="7">
        <v>4590</v>
      </c>
      <c r="H52" s="7">
        <v>4680</v>
      </c>
      <c r="I52" s="7">
        <v>0</v>
      </c>
      <c r="J52" s="7">
        <v>0</v>
      </c>
      <c r="K52" s="7"/>
      <c r="L52" s="8">
        <f t="shared" si="4"/>
        <v>4590</v>
      </c>
      <c r="M52" s="8">
        <f t="shared" si="5"/>
        <v>2514.8518843065094</v>
      </c>
      <c r="N52" s="7">
        <f t="shared" si="6"/>
        <v>54.78980140101327</v>
      </c>
      <c r="O52" s="9">
        <f t="shared" si="2"/>
        <v>4590</v>
      </c>
    </row>
    <row r="53" spans="1:15" ht="38.25">
      <c r="A53" s="6">
        <v>41</v>
      </c>
      <c r="B53" s="24" t="s">
        <v>89</v>
      </c>
      <c r="C53" s="6" t="s">
        <v>16</v>
      </c>
      <c r="D53" s="6" t="s">
        <v>47</v>
      </c>
      <c r="E53" s="25">
        <v>1</v>
      </c>
      <c r="F53" s="7">
        <v>11250</v>
      </c>
      <c r="G53" s="7">
        <v>11475</v>
      </c>
      <c r="H53" s="7">
        <v>11700</v>
      </c>
      <c r="I53" s="7">
        <v>0</v>
      </c>
      <c r="J53" s="7">
        <v>0</v>
      </c>
      <c r="K53" s="7"/>
      <c r="L53" s="8">
        <f t="shared" si="4"/>
        <v>11475</v>
      </c>
      <c r="M53" s="8">
        <f t="shared" si="5"/>
        <v>6287.129710766273</v>
      </c>
      <c r="N53" s="7">
        <f t="shared" si="6"/>
        <v>54.78980140101327</v>
      </c>
      <c r="O53" s="9">
        <f t="shared" si="2"/>
        <v>11475</v>
      </c>
    </row>
    <row r="54" spans="1:15" ht="38.25">
      <c r="A54" s="6">
        <v>42</v>
      </c>
      <c r="B54" s="24" t="s">
        <v>90</v>
      </c>
      <c r="C54" s="6" t="s">
        <v>16</v>
      </c>
      <c r="D54" s="6" t="s">
        <v>48</v>
      </c>
      <c r="E54" s="25">
        <v>3</v>
      </c>
      <c r="F54" s="7">
        <v>3750</v>
      </c>
      <c r="G54" s="7">
        <v>3825</v>
      </c>
      <c r="H54" s="7">
        <v>3900</v>
      </c>
      <c r="I54" s="7">
        <v>0</v>
      </c>
      <c r="J54" s="7">
        <v>0</v>
      </c>
      <c r="K54" s="7"/>
      <c r="L54" s="8">
        <f t="shared" si="4"/>
        <v>3825</v>
      </c>
      <c r="M54" s="8">
        <f t="shared" si="5"/>
        <v>2095.7099035887577</v>
      </c>
      <c r="N54" s="7">
        <f t="shared" si="6"/>
        <v>54.78980140101327</v>
      </c>
      <c r="O54" s="9">
        <f t="shared" si="2"/>
        <v>11475</v>
      </c>
    </row>
    <row r="55" spans="1:15" ht="38.25">
      <c r="A55" s="6">
        <v>43</v>
      </c>
      <c r="B55" s="24" t="s">
        <v>91</v>
      </c>
      <c r="C55" s="6" t="s">
        <v>16</v>
      </c>
      <c r="D55" s="6" t="s">
        <v>44</v>
      </c>
      <c r="E55" s="25">
        <v>2</v>
      </c>
      <c r="F55" s="7">
        <v>8250</v>
      </c>
      <c r="G55" s="7">
        <v>8415</v>
      </c>
      <c r="H55" s="7">
        <v>8580</v>
      </c>
      <c r="I55" s="7">
        <v>0</v>
      </c>
      <c r="J55" s="7">
        <v>0</v>
      </c>
      <c r="K55" s="7"/>
      <c r="L55" s="8">
        <f t="shared" si="4"/>
        <v>8415</v>
      </c>
      <c r="M55" s="8">
        <f t="shared" si="5"/>
        <v>4610.561787895267</v>
      </c>
      <c r="N55" s="7">
        <f t="shared" si="6"/>
        <v>54.78980140101327</v>
      </c>
      <c r="O55" s="9">
        <f t="shared" si="2"/>
        <v>16830</v>
      </c>
    </row>
    <row r="56" spans="1:15" ht="38.25">
      <c r="A56" s="6">
        <v>44</v>
      </c>
      <c r="B56" s="24" t="s">
        <v>92</v>
      </c>
      <c r="C56" s="6" t="s">
        <v>16</v>
      </c>
      <c r="D56" s="6" t="s">
        <v>44</v>
      </c>
      <c r="E56" s="25">
        <v>2</v>
      </c>
      <c r="F56" s="7">
        <v>1950</v>
      </c>
      <c r="G56" s="7">
        <v>1989</v>
      </c>
      <c r="H56" s="7">
        <v>2028</v>
      </c>
      <c r="I56" s="7">
        <v>0</v>
      </c>
      <c r="J56" s="7">
        <v>0</v>
      </c>
      <c r="K56" s="7"/>
      <c r="L56" s="8">
        <f t="shared" si="4"/>
        <v>1989</v>
      </c>
      <c r="M56" s="8">
        <f t="shared" si="5"/>
        <v>1089.769149866154</v>
      </c>
      <c r="N56" s="7">
        <f t="shared" si="6"/>
        <v>54.78980140101327</v>
      </c>
      <c r="O56" s="9">
        <f t="shared" si="2"/>
        <v>3978</v>
      </c>
    </row>
    <row r="57" spans="1:15" ht="38.25">
      <c r="A57" s="6">
        <v>45</v>
      </c>
      <c r="B57" s="24" t="s">
        <v>93</v>
      </c>
      <c r="C57" s="6" t="s">
        <v>16</v>
      </c>
      <c r="D57" s="6" t="s">
        <v>44</v>
      </c>
      <c r="E57" s="25">
        <v>5</v>
      </c>
      <c r="F57" s="7">
        <v>675</v>
      </c>
      <c r="G57" s="7">
        <v>688.5</v>
      </c>
      <c r="H57" s="7">
        <v>702</v>
      </c>
      <c r="I57" s="7">
        <v>0</v>
      </c>
      <c r="J57" s="7">
        <v>0</v>
      </c>
      <c r="K57" s="7"/>
      <c r="L57" s="8">
        <f t="shared" si="4"/>
        <v>688.5</v>
      </c>
      <c r="M57" s="8">
        <f t="shared" si="5"/>
        <v>377.2277826459764</v>
      </c>
      <c r="N57" s="7">
        <f t="shared" si="6"/>
        <v>54.78980140101327</v>
      </c>
      <c r="O57" s="9">
        <f t="shared" si="2"/>
        <v>3442.5</v>
      </c>
    </row>
    <row r="58" spans="1:15" ht="38.25">
      <c r="A58" s="6">
        <v>46</v>
      </c>
      <c r="B58" s="24" t="s">
        <v>94</v>
      </c>
      <c r="C58" s="6" t="s">
        <v>16</v>
      </c>
      <c r="D58" s="6" t="s">
        <v>44</v>
      </c>
      <c r="E58" s="25">
        <v>2</v>
      </c>
      <c r="F58" s="7">
        <v>3975</v>
      </c>
      <c r="G58" s="7">
        <v>4054.5</v>
      </c>
      <c r="H58" s="7">
        <v>4134</v>
      </c>
      <c r="I58" s="7">
        <v>0</v>
      </c>
      <c r="J58" s="7">
        <v>0</v>
      </c>
      <c r="K58" s="7"/>
      <c r="L58" s="8">
        <f t="shared" si="4"/>
        <v>4054.5</v>
      </c>
      <c r="M58" s="8">
        <f t="shared" si="5"/>
        <v>2221.452497804083</v>
      </c>
      <c r="N58" s="7">
        <f t="shared" si="6"/>
        <v>54.78980140101327</v>
      </c>
      <c r="O58" s="9">
        <f t="shared" si="2"/>
        <v>8109</v>
      </c>
    </row>
    <row r="59" spans="1:15" ht="38.25">
      <c r="A59" s="6">
        <v>47</v>
      </c>
      <c r="B59" s="24" t="s">
        <v>95</v>
      </c>
      <c r="C59" s="6" t="s">
        <v>16</v>
      </c>
      <c r="D59" s="6" t="s">
        <v>44</v>
      </c>
      <c r="E59" s="25">
        <v>1</v>
      </c>
      <c r="F59" s="7">
        <v>975</v>
      </c>
      <c r="G59" s="7">
        <v>994.5</v>
      </c>
      <c r="H59" s="7">
        <v>1014</v>
      </c>
      <c r="I59" s="7">
        <v>0</v>
      </c>
      <c r="J59" s="7">
        <v>0</v>
      </c>
      <c r="K59" s="7"/>
      <c r="L59" s="8">
        <f t="shared" si="4"/>
        <v>994.5</v>
      </c>
      <c r="M59" s="8">
        <f t="shared" si="5"/>
        <v>544.884574933077</v>
      </c>
      <c r="N59" s="7">
        <f t="shared" si="6"/>
        <v>54.78980140101327</v>
      </c>
      <c r="O59" s="9">
        <f t="shared" si="2"/>
        <v>994.5</v>
      </c>
    </row>
    <row r="60" spans="1:15" ht="38.25">
      <c r="A60" s="6">
        <v>48</v>
      </c>
      <c r="B60" s="24" t="s">
        <v>96</v>
      </c>
      <c r="C60" s="6" t="s">
        <v>16</v>
      </c>
      <c r="D60" s="6" t="s">
        <v>44</v>
      </c>
      <c r="E60" s="25">
        <v>1</v>
      </c>
      <c r="F60" s="7">
        <v>11550</v>
      </c>
      <c r="G60" s="7">
        <v>11781</v>
      </c>
      <c r="H60" s="7">
        <v>12012</v>
      </c>
      <c r="I60" s="7">
        <v>0</v>
      </c>
      <c r="J60" s="7">
        <v>0</v>
      </c>
      <c r="K60" s="7"/>
      <c r="L60" s="8">
        <f t="shared" si="4"/>
        <v>11781</v>
      </c>
      <c r="M60" s="8">
        <f t="shared" si="5"/>
        <v>6454.786503053373</v>
      </c>
      <c r="N60" s="7">
        <f t="shared" si="6"/>
        <v>54.78980140101327</v>
      </c>
      <c r="O60" s="9">
        <f t="shared" si="2"/>
        <v>11781</v>
      </c>
    </row>
    <row r="61" spans="1:15" ht="38.25">
      <c r="A61" s="6">
        <v>49</v>
      </c>
      <c r="B61" s="24" t="s">
        <v>97</v>
      </c>
      <c r="C61" s="6" t="s">
        <v>16</v>
      </c>
      <c r="D61" s="6" t="s">
        <v>44</v>
      </c>
      <c r="E61" s="25">
        <v>1</v>
      </c>
      <c r="F61" s="7">
        <v>23250</v>
      </c>
      <c r="G61" s="7">
        <v>23715</v>
      </c>
      <c r="H61" s="7">
        <v>24180</v>
      </c>
      <c r="I61" s="7">
        <v>0</v>
      </c>
      <c r="J61" s="7">
        <v>0</v>
      </c>
      <c r="K61" s="7"/>
      <c r="L61" s="8">
        <f t="shared" si="4"/>
        <v>23715</v>
      </c>
      <c r="M61" s="8">
        <f t="shared" si="5"/>
        <v>12993.401402250298</v>
      </c>
      <c r="N61" s="7">
        <f t="shared" si="6"/>
        <v>54.78980140101327</v>
      </c>
      <c r="O61" s="9">
        <f t="shared" si="2"/>
        <v>23715</v>
      </c>
    </row>
    <row r="62" spans="1:15" ht="38.25">
      <c r="A62" s="6">
        <v>50</v>
      </c>
      <c r="B62" s="24" t="s">
        <v>98</v>
      </c>
      <c r="C62" s="6" t="s">
        <v>16</v>
      </c>
      <c r="D62" s="6" t="s">
        <v>44</v>
      </c>
      <c r="E62" s="25">
        <v>1</v>
      </c>
      <c r="F62" s="7">
        <v>23250</v>
      </c>
      <c r="G62" s="7">
        <v>23715</v>
      </c>
      <c r="H62" s="7">
        <v>24180</v>
      </c>
      <c r="I62" s="7">
        <v>0</v>
      </c>
      <c r="J62" s="7">
        <v>0</v>
      </c>
      <c r="K62" s="7"/>
      <c r="L62" s="8">
        <f t="shared" si="4"/>
        <v>23715</v>
      </c>
      <c r="M62" s="8">
        <f t="shared" si="5"/>
        <v>12993.401402250298</v>
      </c>
      <c r="N62" s="7">
        <f t="shared" si="6"/>
        <v>54.78980140101327</v>
      </c>
      <c r="O62" s="9">
        <f t="shared" si="2"/>
        <v>23715</v>
      </c>
    </row>
    <row r="63" spans="1:15" ht="38.25">
      <c r="A63" s="6">
        <v>51</v>
      </c>
      <c r="B63" s="24" t="s">
        <v>99</v>
      </c>
      <c r="C63" s="6" t="s">
        <v>16</v>
      </c>
      <c r="D63" s="6" t="s">
        <v>40</v>
      </c>
      <c r="E63" s="25">
        <v>2</v>
      </c>
      <c r="F63" s="7">
        <v>6000</v>
      </c>
      <c r="G63" s="7">
        <v>6120</v>
      </c>
      <c r="H63" s="7">
        <v>6240</v>
      </c>
      <c r="I63" s="7">
        <v>0</v>
      </c>
      <c r="J63" s="7">
        <v>0</v>
      </c>
      <c r="K63" s="7"/>
      <c r="L63" s="8">
        <f t="shared" si="4"/>
        <v>6120</v>
      </c>
      <c r="M63" s="8">
        <f t="shared" si="5"/>
        <v>3353.1358457420124</v>
      </c>
      <c r="N63" s="7">
        <f t="shared" si="6"/>
        <v>54.78980140101327</v>
      </c>
      <c r="O63" s="9">
        <f t="shared" si="2"/>
        <v>12240</v>
      </c>
    </row>
    <row r="64" spans="1:15" ht="38.25">
      <c r="A64" s="6">
        <v>52</v>
      </c>
      <c r="B64" s="24" t="s">
        <v>100</v>
      </c>
      <c r="C64" s="6" t="s">
        <v>16</v>
      </c>
      <c r="D64" s="6" t="s">
        <v>40</v>
      </c>
      <c r="E64" s="25">
        <v>2</v>
      </c>
      <c r="F64" s="7">
        <v>2850</v>
      </c>
      <c r="G64" s="7">
        <v>2907</v>
      </c>
      <c r="H64" s="7">
        <v>2964</v>
      </c>
      <c r="I64" s="7">
        <v>0</v>
      </c>
      <c r="J64" s="7">
        <v>0</v>
      </c>
      <c r="K64" s="7"/>
      <c r="L64" s="8">
        <f t="shared" si="4"/>
        <v>2907</v>
      </c>
      <c r="M64" s="8">
        <f t="shared" si="5"/>
        <v>1592.739526727456</v>
      </c>
      <c r="N64" s="7">
        <f t="shared" si="6"/>
        <v>54.789801401013285</v>
      </c>
      <c r="O64" s="9">
        <f t="shared" si="2"/>
        <v>5814</v>
      </c>
    </row>
    <row r="65" spans="1:15" ht="38.25">
      <c r="A65" s="6">
        <v>53</v>
      </c>
      <c r="B65" s="24" t="s">
        <v>101</v>
      </c>
      <c r="C65" s="6" t="s">
        <v>16</v>
      </c>
      <c r="D65" s="6" t="s">
        <v>40</v>
      </c>
      <c r="E65" s="27">
        <v>1</v>
      </c>
      <c r="F65" s="7">
        <v>2895</v>
      </c>
      <c r="G65" s="7">
        <v>2952.9</v>
      </c>
      <c r="H65" s="7">
        <v>3010.8</v>
      </c>
      <c r="I65" s="7">
        <v>0</v>
      </c>
      <c r="J65" s="7">
        <v>0</v>
      </c>
      <c r="K65" s="7"/>
      <c r="L65" s="8">
        <f t="shared" si="4"/>
        <v>2952.9</v>
      </c>
      <c r="M65" s="8">
        <f t="shared" si="5"/>
        <v>1617.8880455705207</v>
      </c>
      <c r="N65" s="7">
        <f t="shared" si="6"/>
        <v>54.789801401013264</v>
      </c>
      <c r="O65" s="9">
        <f t="shared" si="2"/>
        <v>2952.9</v>
      </c>
    </row>
    <row r="66" spans="1:15" ht="38.25">
      <c r="A66" s="6">
        <v>54</v>
      </c>
      <c r="B66" s="13" t="s">
        <v>102</v>
      </c>
      <c r="C66" s="6" t="s">
        <v>16</v>
      </c>
      <c r="D66" s="14" t="s">
        <v>40</v>
      </c>
      <c r="E66" s="27">
        <v>3</v>
      </c>
      <c r="F66" s="7">
        <v>6300</v>
      </c>
      <c r="G66" s="7">
        <v>6426</v>
      </c>
      <c r="H66" s="7">
        <v>6552</v>
      </c>
      <c r="I66" s="7">
        <v>0</v>
      </c>
      <c r="J66" s="7">
        <v>0</v>
      </c>
      <c r="K66" s="7"/>
      <c r="L66" s="8">
        <f t="shared" si="4"/>
        <v>6426</v>
      </c>
      <c r="M66" s="8">
        <f t="shared" si="5"/>
        <v>3520.792638029113</v>
      </c>
      <c r="N66" s="7">
        <f t="shared" si="6"/>
        <v>54.78980140101327</v>
      </c>
      <c r="O66" s="9">
        <f t="shared" si="2"/>
        <v>19278</v>
      </c>
    </row>
    <row r="67" spans="1:15" ht="38.25">
      <c r="A67" s="6">
        <v>55</v>
      </c>
      <c r="B67" s="24" t="s">
        <v>103</v>
      </c>
      <c r="C67" s="6" t="s">
        <v>16</v>
      </c>
      <c r="D67" s="6" t="s">
        <v>40</v>
      </c>
      <c r="E67" s="25">
        <v>2</v>
      </c>
      <c r="F67" s="7">
        <v>1500</v>
      </c>
      <c r="G67" s="7">
        <v>1530</v>
      </c>
      <c r="H67" s="7">
        <v>1560</v>
      </c>
      <c r="I67" s="7">
        <v>0</v>
      </c>
      <c r="J67" s="7">
        <v>0</v>
      </c>
      <c r="K67" s="7"/>
      <c r="L67" s="8">
        <f t="shared" si="4"/>
        <v>1530</v>
      </c>
      <c r="M67" s="8">
        <f t="shared" si="5"/>
        <v>838.2839614355031</v>
      </c>
      <c r="N67" s="7">
        <f t="shared" si="6"/>
        <v>54.78980140101327</v>
      </c>
      <c r="O67" s="9">
        <f t="shared" si="2"/>
        <v>3060</v>
      </c>
    </row>
    <row r="68" spans="1:15" ht="38.25">
      <c r="A68" s="6">
        <v>56</v>
      </c>
      <c r="B68" s="24" t="s">
        <v>32</v>
      </c>
      <c r="C68" s="6" t="s">
        <v>16</v>
      </c>
      <c r="D68" s="6" t="s">
        <v>49</v>
      </c>
      <c r="E68" s="25">
        <v>6500</v>
      </c>
      <c r="F68" s="7">
        <v>15</v>
      </c>
      <c r="G68" s="7">
        <v>15.3</v>
      </c>
      <c r="H68" s="7">
        <v>15.6</v>
      </c>
      <c r="I68" s="7">
        <v>0</v>
      </c>
      <c r="J68" s="7">
        <v>0</v>
      </c>
      <c r="K68" s="7"/>
      <c r="L68" s="8">
        <f t="shared" si="4"/>
        <v>15.299999999999999</v>
      </c>
      <c r="M68" s="8">
        <f t="shared" si="5"/>
        <v>8.382839614355031</v>
      </c>
      <c r="N68" s="7">
        <f t="shared" si="6"/>
        <v>54.789801401013285</v>
      </c>
      <c r="O68" s="9">
        <f t="shared" si="2"/>
        <v>99450</v>
      </c>
    </row>
    <row r="69" spans="1:15" ht="38.25">
      <c r="A69" s="6">
        <v>57</v>
      </c>
      <c r="B69" s="24" t="s">
        <v>33</v>
      </c>
      <c r="C69" s="6" t="s">
        <v>16</v>
      </c>
      <c r="D69" s="6" t="s">
        <v>49</v>
      </c>
      <c r="E69" s="25">
        <v>1500</v>
      </c>
      <c r="F69" s="7">
        <v>12</v>
      </c>
      <c r="G69" s="7">
        <v>12.24</v>
      </c>
      <c r="H69" s="7">
        <v>12.48</v>
      </c>
      <c r="I69" s="7">
        <v>0</v>
      </c>
      <c r="J69" s="7">
        <v>0</v>
      </c>
      <c r="K69" s="7"/>
      <c r="L69" s="8">
        <f t="shared" si="4"/>
        <v>12.24</v>
      </c>
      <c r="M69" s="8">
        <f t="shared" si="5"/>
        <v>6.706271691484025</v>
      </c>
      <c r="N69" s="7">
        <f t="shared" si="6"/>
        <v>54.78980140101327</v>
      </c>
      <c r="O69" s="9">
        <f t="shared" si="2"/>
        <v>18360</v>
      </c>
    </row>
    <row r="70" spans="1:15" ht="38.25">
      <c r="A70" s="6">
        <v>58</v>
      </c>
      <c r="B70" s="24" t="s">
        <v>34</v>
      </c>
      <c r="C70" s="6" t="s">
        <v>16</v>
      </c>
      <c r="D70" s="6" t="s">
        <v>44</v>
      </c>
      <c r="E70" s="25">
        <v>6000</v>
      </c>
      <c r="F70" s="7">
        <v>6.75</v>
      </c>
      <c r="G70" s="7">
        <v>6.89</v>
      </c>
      <c r="H70" s="7">
        <v>7.02</v>
      </c>
      <c r="I70" s="7">
        <v>0</v>
      </c>
      <c r="J70" s="7">
        <v>0</v>
      </c>
      <c r="K70" s="7"/>
      <c r="L70" s="8">
        <f t="shared" si="4"/>
        <v>6.886666666666667</v>
      </c>
      <c r="M70" s="8">
        <f t="shared" si="5"/>
        <v>3.7731909572668063</v>
      </c>
      <c r="N70" s="7">
        <f t="shared" si="6"/>
        <v>54.78980092836602</v>
      </c>
      <c r="O70" s="9">
        <f t="shared" si="2"/>
        <v>41320</v>
      </c>
    </row>
    <row r="71" spans="1:15" ht="38.25">
      <c r="A71" s="6">
        <v>59</v>
      </c>
      <c r="B71" s="24" t="s">
        <v>35</v>
      </c>
      <c r="C71" s="6" t="s">
        <v>16</v>
      </c>
      <c r="D71" s="6" t="s">
        <v>44</v>
      </c>
      <c r="E71" s="25">
        <v>6000</v>
      </c>
      <c r="F71" s="7">
        <v>9.45</v>
      </c>
      <c r="G71" s="7">
        <v>9.64</v>
      </c>
      <c r="H71" s="7">
        <v>9.83</v>
      </c>
      <c r="I71" s="7">
        <v>0</v>
      </c>
      <c r="J71" s="7">
        <v>0</v>
      </c>
      <c r="K71" s="7"/>
      <c r="L71" s="8">
        <f t="shared" si="4"/>
        <v>9.64</v>
      </c>
      <c r="M71" s="8">
        <f t="shared" si="5"/>
        <v>5.281754443364439</v>
      </c>
      <c r="N71" s="7">
        <f t="shared" si="6"/>
        <v>54.78998385232819</v>
      </c>
      <c r="O71" s="9">
        <f t="shared" si="2"/>
        <v>57840</v>
      </c>
    </row>
    <row r="72" spans="1:15" ht="38.25">
      <c r="A72" s="6">
        <v>60</v>
      </c>
      <c r="B72" s="24" t="s">
        <v>36</v>
      </c>
      <c r="C72" s="6" t="s">
        <v>16</v>
      </c>
      <c r="D72" s="6" t="s">
        <v>44</v>
      </c>
      <c r="E72" s="25">
        <v>9000</v>
      </c>
      <c r="F72" s="7">
        <v>15</v>
      </c>
      <c r="G72" s="7">
        <v>15.3</v>
      </c>
      <c r="H72" s="7">
        <v>15.6</v>
      </c>
      <c r="I72" s="7">
        <v>0</v>
      </c>
      <c r="J72" s="7">
        <v>0</v>
      </c>
      <c r="K72" s="7"/>
      <c r="L72" s="8">
        <f t="shared" si="4"/>
        <v>15.299999999999999</v>
      </c>
      <c r="M72" s="8">
        <f t="shared" si="5"/>
        <v>8.382839614355031</v>
      </c>
      <c r="N72" s="7">
        <f t="shared" si="6"/>
        <v>54.789801401013285</v>
      </c>
      <c r="O72" s="9">
        <f t="shared" si="2"/>
        <v>137700</v>
      </c>
    </row>
    <row r="73" spans="1:15" ht="38.25">
      <c r="A73" s="6">
        <v>61</v>
      </c>
      <c r="B73" s="24" t="s">
        <v>37</v>
      </c>
      <c r="C73" s="6" t="s">
        <v>16</v>
      </c>
      <c r="D73" s="6" t="s">
        <v>44</v>
      </c>
      <c r="E73" s="25">
        <v>1500</v>
      </c>
      <c r="F73" s="7">
        <v>9.45</v>
      </c>
      <c r="G73" s="7">
        <v>9.64</v>
      </c>
      <c r="H73" s="7">
        <v>9.83</v>
      </c>
      <c r="I73" s="7">
        <v>0</v>
      </c>
      <c r="J73" s="7">
        <v>0</v>
      </c>
      <c r="K73" s="7"/>
      <c r="L73" s="8">
        <f t="shared" si="4"/>
        <v>9.64</v>
      </c>
      <c r="M73" s="8">
        <f t="shared" si="5"/>
        <v>5.281754443364439</v>
      </c>
      <c r="N73" s="7">
        <f t="shared" si="6"/>
        <v>54.78998385232819</v>
      </c>
      <c r="O73" s="9">
        <f t="shared" si="2"/>
        <v>14460</v>
      </c>
    </row>
    <row r="74" spans="1:15" ht="38.25">
      <c r="A74" s="6">
        <v>62</v>
      </c>
      <c r="B74" s="24" t="s">
        <v>38</v>
      </c>
      <c r="C74" s="6" t="s">
        <v>16</v>
      </c>
      <c r="D74" s="6" t="s">
        <v>44</v>
      </c>
      <c r="E74" s="25">
        <v>7000</v>
      </c>
      <c r="F74" s="7">
        <v>9.45</v>
      </c>
      <c r="G74" s="7">
        <v>9.64</v>
      </c>
      <c r="H74" s="7">
        <v>9.83</v>
      </c>
      <c r="I74" s="7">
        <v>0</v>
      </c>
      <c r="J74" s="7">
        <v>0</v>
      </c>
      <c r="K74" s="7"/>
      <c r="L74" s="8">
        <f t="shared" si="4"/>
        <v>9.64</v>
      </c>
      <c r="M74" s="8">
        <f t="shared" si="5"/>
        <v>5.281754443364439</v>
      </c>
      <c r="N74" s="7">
        <f t="shared" si="6"/>
        <v>54.78998385232819</v>
      </c>
      <c r="O74" s="9">
        <f t="shared" si="2"/>
        <v>67480</v>
      </c>
    </row>
    <row r="75" spans="1:15" ht="38.25">
      <c r="A75" s="6">
        <v>63</v>
      </c>
      <c r="B75" s="24" t="s">
        <v>104</v>
      </c>
      <c r="C75" s="6" t="s">
        <v>16</v>
      </c>
      <c r="D75" s="6" t="s">
        <v>42</v>
      </c>
      <c r="E75" s="25">
        <v>1</v>
      </c>
      <c r="F75" s="7">
        <v>4050</v>
      </c>
      <c r="G75" s="7">
        <v>4131</v>
      </c>
      <c r="H75" s="7">
        <v>4212</v>
      </c>
      <c r="I75" s="7">
        <v>0</v>
      </c>
      <c r="J75" s="7">
        <v>0</v>
      </c>
      <c r="K75" s="7"/>
      <c r="L75" s="8">
        <f t="shared" si="4"/>
        <v>4131</v>
      </c>
      <c r="M75" s="8">
        <f t="shared" si="5"/>
        <v>2263.366695875858</v>
      </c>
      <c r="N75" s="7">
        <f t="shared" si="6"/>
        <v>54.78980140101327</v>
      </c>
      <c r="O75" s="9">
        <f t="shared" si="2"/>
        <v>4131</v>
      </c>
    </row>
    <row r="76" spans="1:15" ht="38.25">
      <c r="A76" s="6">
        <v>64</v>
      </c>
      <c r="B76" s="24" t="s">
        <v>39</v>
      </c>
      <c r="C76" s="6" t="s">
        <v>16</v>
      </c>
      <c r="D76" s="6" t="s">
        <v>44</v>
      </c>
      <c r="E76" s="25">
        <v>1</v>
      </c>
      <c r="F76" s="7">
        <v>48975</v>
      </c>
      <c r="G76" s="7">
        <v>49954.5</v>
      </c>
      <c r="H76" s="7">
        <v>50934</v>
      </c>
      <c r="I76" s="7">
        <v>0</v>
      </c>
      <c r="J76" s="7">
        <v>0</v>
      </c>
      <c r="K76" s="7"/>
      <c r="L76" s="8">
        <f t="shared" si="4"/>
        <v>49954.5</v>
      </c>
      <c r="M76" s="8">
        <f t="shared" si="5"/>
        <v>27369.971340869175</v>
      </c>
      <c r="N76" s="7">
        <f t="shared" si="6"/>
        <v>54.78980140101327</v>
      </c>
      <c r="O76" s="9">
        <f t="shared" si="2"/>
        <v>49954.5</v>
      </c>
    </row>
    <row r="77" spans="1:15" ht="38.25">
      <c r="A77" s="6">
        <v>65</v>
      </c>
      <c r="B77" s="24" t="s">
        <v>105</v>
      </c>
      <c r="C77" s="6" t="s">
        <v>16</v>
      </c>
      <c r="D77" s="6" t="s">
        <v>44</v>
      </c>
      <c r="E77" s="25">
        <v>1</v>
      </c>
      <c r="F77" s="7">
        <v>225</v>
      </c>
      <c r="G77" s="7">
        <v>229.5</v>
      </c>
      <c r="H77" s="7">
        <v>234</v>
      </c>
      <c r="I77" s="7">
        <v>0</v>
      </c>
      <c r="J77" s="7">
        <v>0</v>
      </c>
      <c r="K77" s="7"/>
      <c r="L77" s="8">
        <f t="shared" si="4"/>
        <v>229.5</v>
      </c>
      <c r="M77" s="8">
        <f t="shared" si="5"/>
        <v>125.74259421532547</v>
      </c>
      <c r="N77" s="7">
        <f t="shared" si="6"/>
        <v>54.78980140101327</v>
      </c>
      <c r="O77" s="9">
        <f>L77*E77</f>
        <v>229.5</v>
      </c>
    </row>
    <row r="78" spans="1:15" ht="38.25">
      <c r="A78" s="6">
        <v>66</v>
      </c>
      <c r="B78" s="24" t="s">
        <v>106</v>
      </c>
      <c r="C78" s="6" t="s">
        <v>16</v>
      </c>
      <c r="D78" s="6" t="s">
        <v>44</v>
      </c>
      <c r="E78" s="25">
        <v>1</v>
      </c>
      <c r="F78" s="7">
        <v>225</v>
      </c>
      <c r="G78" s="7">
        <v>229.5</v>
      </c>
      <c r="H78" s="7">
        <v>234</v>
      </c>
      <c r="I78" s="7">
        <v>0</v>
      </c>
      <c r="J78" s="7">
        <v>0</v>
      </c>
      <c r="K78" s="7"/>
      <c r="L78" s="8">
        <f t="shared" si="4"/>
        <v>229.5</v>
      </c>
      <c r="M78" s="8">
        <f t="shared" si="5"/>
        <v>125.74259421532547</v>
      </c>
      <c r="N78" s="7">
        <f t="shared" si="6"/>
        <v>54.78980140101327</v>
      </c>
      <c r="O78" s="9">
        <f>L78*E78</f>
        <v>229.5</v>
      </c>
    </row>
    <row r="79" spans="1:15" ht="12.75">
      <c r="A79" s="19" t="s">
        <v>1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0">
        <f>SUM(O13:O78)</f>
        <v>1494956.1</v>
      </c>
    </row>
    <row r="80" spans="1:15" ht="36" customHeight="1">
      <c r="A80" s="28" t="s">
        <v>108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</row>
    <row r="81" spans="1:15" ht="12.75" customHeight="1">
      <c r="A81" s="30" t="s">
        <v>107</v>
      </c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</row>
    <row r="82" spans="1:15" ht="26.25" customHeight="1">
      <c r="A82" s="29" t="s">
        <v>107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</row>
    <row r="83" s="20" customFormat="1" ht="12.75">
      <c r="A83" s="20" t="s">
        <v>13</v>
      </c>
    </row>
    <row r="95" spans="3:11" ht="12.75">
      <c r="C95" s="11" t="s">
        <v>0</v>
      </c>
      <c r="D95" s="11"/>
      <c r="F95" s="11"/>
      <c r="G95" s="11"/>
      <c r="H95" s="11"/>
      <c r="I95" s="11"/>
      <c r="J95" s="11"/>
      <c r="K95" s="11"/>
    </row>
  </sheetData>
  <sheetProtection/>
  <mergeCells count="22">
    <mergeCell ref="A80:O80"/>
    <mergeCell ref="A82:O82"/>
    <mergeCell ref="A79:N79"/>
    <mergeCell ref="A83:IV83"/>
    <mergeCell ref="A10:K10"/>
    <mergeCell ref="A11:A12"/>
    <mergeCell ref="B11:B12"/>
    <mergeCell ref="C11:C12"/>
    <mergeCell ref="D11:D12"/>
    <mergeCell ref="E11:E12"/>
    <mergeCell ref="F11:K11"/>
    <mergeCell ref="L11:N11"/>
    <mergeCell ref="A9:O9"/>
    <mergeCell ref="O11:O12"/>
    <mergeCell ref="A6:O6"/>
    <mergeCell ref="A7:O7"/>
    <mergeCell ref="A8:K8"/>
    <mergeCell ref="A1:O1"/>
    <mergeCell ref="A2:O2"/>
    <mergeCell ref="A3:O3"/>
    <mergeCell ref="A4:O4"/>
    <mergeCell ref="A5:O5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70" r:id="rId2"/>
  <rowBreaks count="1" manualBreakCount="1">
    <brk id="62" min="1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2021-05-26T10:36:12Z</cp:lastPrinted>
  <dcterms:created xsi:type="dcterms:W3CDTF">2011-05-04T10:33:42Z</dcterms:created>
  <dcterms:modified xsi:type="dcterms:W3CDTF">2021-05-26T10:36:22Z</dcterms:modified>
  <cp:category/>
  <cp:version/>
  <cp:contentType/>
  <cp:contentStatus/>
</cp:coreProperties>
</file>