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НМЦ'!$A$1:$O$19</definedName>
  </definedNames>
  <calcPr fullCalcOnLoad="1"/>
</workbook>
</file>

<file path=xl/sharedStrings.xml><?xml version="1.0" encoding="utf-8"?>
<sst xmlns="http://schemas.openxmlformats.org/spreadsheetml/2006/main" count="50" uniqueCount="35">
  <si>
    <t>,</t>
  </si>
  <si>
    <t>Ед. изм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</si>
  <si>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</si>
  <si>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</si>
  <si>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</si>
  <si>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Наименование товара, работы, услуги, входящих в объект закупки</t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</si>
  <si>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</si>
  <si>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</si>
  <si>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</si>
  <si>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</si>
  <si>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</si>
  <si>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t xml:space="preserve"> кол-во</t>
  </si>
  <si>
    <t>в соответствии с описанием объекта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</si>
  <si>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</si>
  <si>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</si>
  <si>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</si>
  <si>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</si>
  <si>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 xml:space="preserve">УТВЕРЖДАЮ
Главный врач
ЧУЗ "РЖД-МЕДИЦИНА" г.Новороссийск
__________________________ С.В. Зайцев
«____» _________________2021 год
</t>
  </si>
  <si>
    <t>Предмет договора: поставка расходного материала (перчатки медицинские).</t>
  </si>
  <si>
    <t>Перчатки смотровые/процедурные из латекса неопудренные, нестерильные, размер L.</t>
  </si>
  <si>
    <t>Перчатки смотровые/процедурные из латекса неопудренные, нестерильные, размер М.</t>
  </si>
  <si>
    <t>Перчатки смотровые/процедурные из нитрила, неопудренные, нестерильные, размер S.</t>
  </si>
  <si>
    <t>Перчатки смотровые/процедурные из латекса неопудренные, нестерильные, размер S.</t>
  </si>
  <si>
    <t>Перчатки хирургические из латекса гевеи, неопудренные, стерильные, размер 7</t>
  </si>
  <si>
    <t>Перчатки хирургические латексные неопудренные повышенной чувствительности, стерильные, размер 8</t>
  </si>
  <si>
    <t>Перчатки хирургические из латекса гевеи, неопудренные, стерильные, размер 7,5</t>
  </si>
  <si>
    <t>Начальная (максимальная) цена, руб.</t>
  </si>
  <si>
    <t xml:space="preserve">Обоснование начальной (максимальной) цены  </t>
  </si>
  <si>
    <t>Дата подготовки обоснования начальной (максимальной) цены - 03.03.2021 г.</t>
  </si>
  <si>
    <t>Используемый метод определения начальной (максимальной) цены  - метод сопоставимых рыночных цен (анализа рынка)</t>
  </si>
  <si>
    <t>Таблица для обоснования начальной (максимальной) цены  при выборе метода сопоставимых рыночных цен (анализа рынка)</t>
  </si>
  <si>
    <t>Однородность совокупности значений выявленных цен, используемых в расчете Н(М)Ц, ЦКЕП</t>
  </si>
  <si>
    <t>Н(М)Ц, ЦКЕП, определяемая методом сопоставимых рыночных цен (анализа рынка)</t>
  </si>
  <si>
    <r>
      <rPr>
        <b/>
        <sz val="10"/>
        <rFont val="Times New Roman"/>
        <family val="1"/>
      </rPr>
      <t>Расчет Н(М)Ц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</si>
  <si>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пар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</si>
</sst>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7</xdr:row>
      <xdr:rowOff>1419225</xdr:rowOff>
    </xdr:from>
    <xdr:to>
      <xdr:col>14</xdr:col>
      <xdr:colOff>47625</xdr:colOff>
      <xdr:row>7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376237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7</xdr:row>
      <xdr:rowOff>1352550</xdr:rowOff>
    </xdr:from>
    <xdr:to>
      <xdr:col>12</xdr:col>
      <xdr:colOff>1076325</xdr:colOff>
      <xdr:row>7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3695700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110" zoomScaleNormal="90" zoomScaleSheetLayoutView="110" zoomScalePageLayoutView="0" workbookViewId="0" topLeftCell="A1">
      <selection activeCell="C24" sqref="C24:C25"/>
    </sheetView>
  </sheetViews>
  <sheetFormatPr defaultColWidth="9.00390625" defaultRowHeight="12.75"/>
  <cols>
    <col min="1" max="1" width="5.25390625" style="8" customWidth="1"/>
    <col min="2" max="2" width="38.875" style="8" customWidth="1"/>
    <col min="3" max="3" width="23.25390625" style="8" customWidth="1"/>
    <col min="4" max="4" width="8.00390625" style="9" customWidth="1"/>
    <col min="5" max="5" width="5.875" style="9" customWidth="1"/>
    <col min="6" max="6" width="9.75390625" style="9" customWidth="1"/>
    <col min="7" max="7" width="11.25390625" style="9" customWidth="1"/>
    <col min="8" max="8" width="8.875" style="9" customWidth="1"/>
    <col min="9" max="9" width="8.25390625" style="9" customWidth="1"/>
    <col min="10" max="10" width="7.875" style="9" customWidth="1"/>
    <col min="11" max="11" width="5.25390625" style="9" customWidth="1"/>
    <col min="12" max="12" width="10.75390625" style="8" customWidth="1"/>
    <col min="13" max="13" width="14.875" style="8" customWidth="1"/>
    <col min="14" max="14" width="18.875" style="8" customWidth="1"/>
    <col min="15" max="15" width="17.125" style="8" customWidth="1"/>
    <col min="16" max="16384" width="9.125" style="8" customWidth="1"/>
  </cols>
  <sheetData>
    <row r="1" spans="1:15" ht="84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9"/>
      <c r="M4" s="9"/>
      <c r="N4" s="9"/>
      <c r="O4" s="9"/>
    </row>
    <row r="5" spans="1:15" ht="12.75">
      <c r="A5" s="28" t="s">
        <v>29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9"/>
      <c r="M5" s="9"/>
      <c r="N5" s="9"/>
      <c r="O5" s="9"/>
    </row>
    <row r="6" spans="1:11" ht="12.7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5" ht="36" customHeight="1">
      <c r="A7" s="23" t="s">
        <v>9</v>
      </c>
      <c r="B7" s="24" t="s">
        <v>5</v>
      </c>
      <c r="C7" s="23" t="s">
        <v>7</v>
      </c>
      <c r="D7" s="23" t="s">
        <v>1</v>
      </c>
      <c r="E7" s="23" t="s">
        <v>11</v>
      </c>
      <c r="F7" s="24" t="s">
        <v>31</v>
      </c>
      <c r="G7" s="24"/>
      <c r="H7" s="24"/>
      <c r="I7" s="24"/>
      <c r="J7" s="24"/>
      <c r="K7" s="24"/>
      <c r="L7" s="25" t="s">
        <v>32</v>
      </c>
      <c r="M7" s="25"/>
      <c r="N7" s="25"/>
      <c r="O7" s="26" t="s">
        <v>33</v>
      </c>
    </row>
    <row r="8" spans="1:15" ht="174" customHeight="1">
      <c r="A8" s="23"/>
      <c r="B8" s="24"/>
      <c r="C8" s="23"/>
      <c r="D8" s="23"/>
      <c r="E8" s="23"/>
      <c r="F8" s="2" t="s">
        <v>14</v>
      </c>
      <c r="G8" s="2" t="s">
        <v>15</v>
      </c>
      <c r="H8" s="2" t="s">
        <v>16</v>
      </c>
      <c r="I8" s="2" t="s">
        <v>13</v>
      </c>
      <c r="J8" s="2" t="s">
        <v>6</v>
      </c>
      <c r="K8" s="3" t="s">
        <v>2</v>
      </c>
      <c r="L8" s="10" t="s">
        <v>3</v>
      </c>
      <c r="M8" s="10" t="s">
        <v>4</v>
      </c>
      <c r="N8" s="1" t="s">
        <v>10</v>
      </c>
      <c r="O8" s="26"/>
    </row>
    <row r="9" spans="1:15" ht="38.25">
      <c r="A9" s="1">
        <v>1</v>
      </c>
      <c r="B9" s="14" t="s">
        <v>19</v>
      </c>
      <c r="C9" s="4" t="s">
        <v>12</v>
      </c>
      <c r="D9" s="14" t="s">
        <v>34</v>
      </c>
      <c r="E9" s="17">
        <v>4000</v>
      </c>
      <c r="F9" s="5">
        <v>36</v>
      </c>
      <c r="G9" s="15">
        <v>37.5</v>
      </c>
      <c r="H9" s="15">
        <v>37</v>
      </c>
      <c r="I9" s="5">
        <v>0</v>
      </c>
      <c r="J9" s="5">
        <v>0</v>
      </c>
      <c r="K9" s="5"/>
      <c r="L9" s="6">
        <f>(F9+G9+H9)/3</f>
        <v>36.833333333333336</v>
      </c>
      <c r="M9" s="6">
        <f aca="true" t="shared" si="0" ref="M9:M16">STDEV(F9:J9)</f>
        <v>20.181674856165927</v>
      </c>
      <c r="N9" s="5">
        <f aca="true" t="shared" si="1" ref="N9:N16">M9/L9*100</f>
        <v>54.79187743755455</v>
      </c>
      <c r="O9" s="7">
        <f aca="true" t="shared" si="2" ref="O9:O16">L9*E9</f>
        <v>147333.33333333334</v>
      </c>
    </row>
    <row r="10" spans="1:15" ht="38.25">
      <c r="A10" s="1">
        <f aca="true" t="shared" si="3" ref="A10:A16">1+A9</f>
        <v>2</v>
      </c>
      <c r="B10" s="14" t="s">
        <v>20</v>
      </c>
      <c r="C10" s="4" t="s">
        <v>12</v>
      </c>
      <c r="D10" s="14" t="s">
        <v>34</v>
      </c>
      <c r="E10" s="17">
        <v>38000</v>
      </c>
      <c r="F10" s="5">
        <v>36</v>
      </c>
      <c r="G10" s="15">
        <v>37.5</v>
      </c>
      <c r="H10" s="15">
        <v>37</v>
      </c>
      <c r="I10" s="5">
        <v>0</v>
      </c>
      <c r="J10" s="5">
        <v>0</v>
      </c>
      <c r="K10" s="5"/>
      <c r="L10" s="6">
        <f aca="true" t="shared" si="4" ref="L10:L16">(F10+G10+H10)/3</f>
        <v>36.833333333333336</v>
      </c>
      <c r="M10" s="6">
        <f t="shared" si="0"/>
        <v>20.181674856165927</v>
      </c>
      <c r="N10" s="5">
        <f t="shared" si="1"/>
        <v>54.79187743755455</v>
      </c>
      <c r="O10" s="7">
        <f t="shared" si="2"/>
        <v>1399666.6666666667</v>
      </c>
    </row>
    <row r="11" spans="1:15" ht="38.25">
      <c r="A11" s="1">
        <f t="shared" si="3"/>
        <v>3</v>
      </c>
      <c r="B11" s="14" t="s">
        <v>21</v>
      </c>
      <c r="C11" s="4" t="s">
        <v>12</v>
      </c>
      <c r="D11" s="14" t="s">
        <v>34</v>
      </c>
      <c r="E11" s="17">
        <v>16000</v>
      </c>
      <c r="F11" s="5">
        <v>36</v>
      </c>
      <c r="G11" s="15">
        <v>37.5</v>
      </c>
      <c r="H11" s="15">
        <v>37</v>
      </c>
      <c r="I11" s="5">
        <v>0</v>
      </c>
      <c r="J11" s="5">
        <v>0</v>
      </c>
      <c r="K11" s="5"/>
      <c r="L11" s="6">
        <f t="shared" si="4"/>
        <v>36.833333333333336</v>
      </c>
      <c r="M11" s="6">
        <f t="shared" si="0"/>
        <v>20.181674856165927</v>
      </c>
      <c r="N11" s="5">
        <f t="shared" si="1"/>
        <v>54.79187743755455</v>
      </c>
      <c r="O11" s="7">
        <f t="shared" si="2"/>
        <v>589333.3333333334</v>
      </c>
    </row>
    <row r="12" spans="1:15" ht="38.25">
      <c r="A12" s="1">
        <f t="shared" si="3"/>
        <v>4</v>
      </c>
      <c r="B12" s="14" t="s">
        <v>22</v>
      </c>
      <c r="C12" s="4" t="s">
        <v>12</v>
      </c>
      <c r="D12" s="14" t="s">
        <v>34</v>
      </c>
      <c r="E12" s="17">
        <v>24000</v>
      </c>
      <c r="F12" s="5">
        <v>36</v>
      </c>
      <c r="G12" s="15">
        <v>37.5</v>
      </c>
      <c r="H12" s="15">
        <v>37</v>
      </c>
      <c r="I12" s="5">
        <v>0</v>
      </c>
      <c r="J12" s="5">
        <v>0</v>
      </c>
      <c r="K12" s="5"/>
      <c r="L12" s="6">
        <f t="shared" si="4"/>
        <v>36.833333333333336</v>
      </c>
      <c r="M12" s="6">
        <f t="shared" si="0"/>
        <v>20.181674856165927</v>
      </c>
      <c r="N12" s="5">
        <f t="shared" si="1"/>
        <v>54.79187743755455</v>
      </c>
      <c r="O12" s="7">
        <f t="shared" si="2"/>
        <v>884000</v>
      </c>
    </row>
    <row r="13" spans="1:15" ht="38.25">
      <c r="A13" s="1">
        <f t="shared" si="3"/>
        <v>5</v>
      </c>
      <c r="B13" s="14" t="s">
        <v>23</v>
      </c>
      <c r="C13" s="4" t="s">
        <v>12</v>
      </c>
      <c r="D13" s="14" t="s">
        <v>34</v>
      </c>
      <c r="E13" s="17">
        <v>6400</v>
      </c>
      <c r="F13" s="5">
        <v>51</v>
      </c>
      <c r="G13" s="15">
        <v>52.5</v>
      </c>
      <c r="H13" s="15">
        <v>52</v>
      </c>
      <c r="I13" s="5">
        <v>0</v>
      </c>
      <c r="J13" s="5">
        <v>0</v>
      </c>
      <c r="K13" s="5"/>
      <c r="L13" s="6">
        <f t="shared" si="4"/>
        <v>51.833333333333336</v>
      </c>
      <c r="M13" s="6">
        <f t="shared" si="0"/>
        <v>28.395422166257713</v>
      </c>
      <c r="N13" s="5">
        <f t="shared" si="1"/>
        <v>54.78216495097951</v>
      </c>
      <c r="O13" s="7">
        <f t="shared" si="2"/>
        <v>331733.3333333334</v>
      </c>
    </row>
    <row r="14" spans="1:15" ht="38.25">
      <c r="A14" s="1">
        <f t="shared" si="3"/>
        <v>6</v>
      </c>
      <c r="B14" s="14" t="s">
        <v>24</v>
      </c>
      <c r="C14" s="4" t="s">
        <v>12</v>
      </c>
      <c r="D14" s="14" t="s">
        <v>34</v>
      </c>
      <c r="E14" s="17">
        <v>2700</v>
      </c>
      <c r="F14" s="5">
        <v>83</v>
      </c>
      <c r="G14" s="15">
        <v>87.5</v>
      </c>
      <c r="H14" s="15">
        <v>87</v>
      </c>
      <c r="I14" s="5">
        <v>0</v>
      </c>
      <c r="J14" s="5">
        <v>0</v>
      </c>
      <c r="K14" s="5"/>
      <c r="L14" s="6">
        <f t="shared" si="4"/>
        <v>85.83333333333333</v>
      </c>
      <c r="M14" s="6">
        <f t="shared" si="0"/>
        <v>47.04519104010526</v>
      </c>
      <c r="N14" s="5">
        <f t="shared" si="1"/>
        <v>54.80993130886049</v>
      </c>
      <c r="O14" s="7">
        <f t="shared" si="2"/>
        <v>231750</v>
      </c>
    </row>
    <row r="15" spans="1:15" ht="38.25">
      <c r="A15" s="1">
        <f t="shared" si="3"/>
        <v>7</v>
      </c>
      <c r="B15" s="14" t="s">
        <v>25</v>
      </c>
      <c r="C15" s="4" t="s">
        <v>12</v>
      </c>
      <c r="D15" s="14" t="s">
        <v>34</v>
      </c>
      <c r="E15" s="17">
        <v>5200</v>
      </c>
      <c r="F15" s="5">
        <v>51</v>
      </c>
      <c r="G15" s="15">
        <v>52.5</v>
      </c>
      <c r="H15" s="15">
        <v>52</v>
      </c>
      <c r="I15" s="5">
        <v>0</v>
      </c>
      <c r="J15" s="5">
        <v>0</v>
      </c>
      <c r="K15" s="5"/>
      <c r="L15" s="6">
        <f t="shared" si="4"/>
        <v>51.833333333333336</v>
      </c>
      <c r="M15" s="6">
        <f t="shared" si="0"/>
        <v>28.395422166257713</v>
      </c>
      <c r="N15" s="5">
        <f t="shared" si="1"/>
        <v>54.78216495097951</v>
      </c>
      <c r="O15" s="7">
        <f t="shared" si="2"/>
        <v>269533.3333333334</v>
      </c>
    </row>
    <row r="16" spans="1:15" ht="38.25">
      <c r="A16" s="1">
        <f t="shared" si="3"/>
        <v>8</v>
      </c>
      <c r="B16" s="14" t="s">
        <v>21</v>
      </c>
      <c r="C16" s="4" t="s">
        <v>12</v>
      </c>
      <c r="D16" s="14" t="s">
        <v>34</v>
      </c>
      <c r="E16" s="17">
        <v>4000</v>
      </c>
      <c r="F16" s="5">
        <v>36</v>
      </c>
      <c r="G16" s="15">
        <v>37.5</v>
      </c>
      <c r="H16" s="15">
        <v>37</v>
      </c>
      <c r="I16" s="5">
        <v>0</v>
      </c>
      <c r="J16" s="5">
        <v>0</v>
      </c>
      <c r="K16" s="5"/>
      <c r="L16" s="6">
        <f t="shared" si="4"/>
        <v>36.833333333333336</v>
      </c>
      <c r="M16" s="6">
        <f t="shared" si="0"/>
        <v>20.181674856165927</v>
      </c>
      <c r="N16" s="5">
        <f t="shared" si="1"/>
        <v>54.79187743755455</v>
      </c>
      <c r="O16" s="7">
        <f t="shared" si="2"/>
        <v>147333.33333333334</v>
      </c>
    </row>
    <row r="17" spans="1:15" ht="12.75" customHeight="1">
      <c r="A17" s="18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16">
        <f>SUM(O9:O16)</f>
        <v>4000683.333333334</v>
      </c>
    </row>
    <row r="18" spans="1:11" ht="12.75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</row>
    <row r="19" s="21" customFormat="1" ht="12.75">
      <c r="A19" s="21" t="s">
        <v>8</v>
      </c>
    </row>
    <row r="31" spans="3:11" ht="12.75">
      <c r="C31" s="13" t="s">
        <v>0</v>
      </c>
      <c r="D31" s="8"/>
      <c r="F31" s="8"/>
      <c r="G31" s="8"/>
      <c r="H31" s="8"/>
      <c r="I31" s="8"/>
      <c r="J31" s="8"/>
      <c r="K31" s="8"/>
    </row>
  </sheetData>
  <sheetProtection/>
  <mergeCells count="16">
    <mergeCell ref="O7:O8"/>
    <mergeCell ref="A2:O2"/>
    <mergeCell ref="A3:O3"/>
    <mergeCell ref="A4:K4"/>
    <mergeCell ref="A5:K5"/>
    <mergeCell ref="A1:O1"/>
    <mergeCell ref="A17:N17"/>
    <mergeCell ref="A19:IV19"/>
    <mergeCell ref="A6:K6"/>
    <mergeCell ref="A7:A8"/>
    <mergeCell ref="B7:B8"/>
    <mergeCell ref="C7:C8"/>
    <mergeCell ref="D7:D8"/>
    <mergeCell ref="E7:E8"/>
    <mergeCell ref="F7:K7"/>
    <mergeCell ref="L7:N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2021-03-04T05:47:30Z</cp:lastPrinted>
  <dcterms:created xsi:type="dcterms:W3CDTF">2011-05-04T10:33:42Z</dcterms:created>
  <dcterms:modified xsi:type="dcterms:W3CDTF">2021-03-04T05:47:47Z</dcterms:modified>
  <cp:category/>
  <cp:version/>
  <cp:contentType/>
  <cp:contentStatus/>
</cp:coreProperties>
</file>