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Общее'!$A$1:$O$32</definedName>
  </definedNames>
  <calcPr fullCalcOnLoad="1"/>
</workbook>
</file>

<file path=xl/sharedStrings.xml><?xml version="1.0" encoding="utf-8"?>
<sst xmlns="http://schemas.openxmlformats.org/spreadsheetml/2006/main" count="84" uniqueCount="54">
  <si>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</si>
  <si>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</si>
  <si>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</si>
  <si>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</si>
  <si>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</si>
  <si>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</si>
  <si>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</si>
  <si>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</si>
  <si>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</si>
  <si>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</si>
  <si>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</si>
  <si>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</si>
  <si>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</si>
  <si>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</si>
  <si>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</si>
  <si>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</si>
  <si>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</si>
  <si>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</si>
  <si>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</si>
  <si>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</si>
  <si>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</si>
  <si>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Дезинфицирующие и моющие средства</t>
  </si>
  <si>
    <t>Основные характеристики закупаемого товара, работ, услуг (Аналоги)</t>
  </si>
  <si>
    <t xml:space="preserve">УТВЕРЖДАЮ
Главный врач 
ЧУЗ "РЖД-МЕДИЦИНА" г.Новороссийск
__________________________ С.В. Зайцев
«____» _________________2020 год
</t>
  </si>
  <si>
    <t>Дата подготовки обоснования начальной (максимальной) цены контракта 09.12.2020 г.</t>
  </si>
  <si>
    <t>Дезинфицирующее средство</t>
  </si>
  <si>
    <t>кг</t>
  </si>
  <si>
    <t xml:space="preserve">Источник цены № 1 Коммерческое предложение Исх. № б/н от 23.11.2020г., Вход № 25/11-2020 от 25.11.2020г.
</t>
  </si>
  <si>
    <t>ЮНИТ-ХЛОР 1кг или эквивалент</t>
  </si>
  <si>
    <t>ЮНИТ-АСЕПТ 1л или эквивалент</t>
  </si>
  <si>
    <t>фл</t>
  </si>
  <si>
    <t>ЮНИТ-ЛАЙТ 1л или эквивалент</t>
  </si>
  <si>
    <t>ФОРЕКС-ХЛОР ДИСОЛИД (50% а.х., таблетки) 1кг или эквивалент</t>
  </si>
  <si>
    <t>ОЗАЛИЗ (пропанол-1,2) 0,75л или эквивалент</t>
  </si>
  <si>
    <t>ОЗАЛИЗ (изопропанол) 0,75л или эквивалент</t>
  </si>
  <si>
    <t>ИНОКС (ГА 20%) 1л или эквивалент</t>
  </si>
  <si>
    <t>ИНОКС (НУК 0,4%) 5л или эквивалент</t>
  </si>
  <si>
    <t>кан</t>
  </si>
  <si>
    <t>ИНОКС ДВУ 5л или эквивалент</t>
  </si>
  <si>
    <t>УМИЛОН (бензэтоний хлорид) салфетка 4,4г или эквивалент</t>
  </si>
  <si>
    <t>Дезинфицирующая салфетка</t>
  </si>
  <si>
    <t>УМИЛОН (бензэтоний хлорид) салфетка 1,1г или эквивалент</t>
  </si>
  <si>
    <t>Крем для рук (востановление) 150мл</t>
  </si>
  <si>
    <t>Восстанавливающий крем для рук</t>
  </si>
  <si>
    <t>Крем для рук (увлажнение) 150мл</t>
  </si>
  <si>
    <t>Увлажняющий крем для рук</t>
  </si>
  <si>
    <t>ЮНИТ-МИД 1л или эквивалент</t>
  </si>
  <si>
    <t>ИНОКС (НУК,0,4%) 1л или эквивалент</t>
  </si>
  <si>
    <t>ЮНИТ-АСЕПТ 0,5л или эквивалент</t>
  </si>
  <si>
    <t>Дезинфицирующее жидкое мыло 1л или эквивалент</t>
  </si>
  <si>
    <t xml:space="preserve">Источник цены № 1 Коммерческое предложение Исх. № б/н от 23.11.2020г., Вход № 39 от 25.11.2020г.
</t>
  </si>
  <si>
    <t xml:space="preserve">Источник цены № 1 Коммерческое предложение Исх. № б/н от 23.11.2020г., Вход № 148 от 25.11.2020г.
</t>
  </si>
  <si>
    <t>УМИЛОН (октенидин) антисептик 1л или эквивалент</t>
  </si>
  <si>
    <t>ИНОКС (энзим) 1л или эквивалент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</si>
</sst>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#,##0.000"/>
    <numFmt numFmtId="187" formatCode="#,##0.0"/>
  </numFmts>
  <fonts count="46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1247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71247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0" zoomScaleNormal="80" zoomScaleSheetLayoutView="76" zoomScalePageLayoutView="0" workbookViewId="0" topLeftCell="A5">
      <selection activeCell="B29" sqref="B29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65.25390625" style="4" customWidth="1"/>
    <col min="4" max="4" width="19.00390625" style="5" customWidth="1"/>
    <col min="5" max="5" width="17.25390625" style="5" bestFit="1" customWidth="1"/>
    <col min="6" max="8" width="14.375" style="5" customWidth="1"/>
    <col min="9" max="11" width="13.875" style="5" customWidth="1"/>
    <col min="12" max="12" width="18.25390625" style="4" customWidth="1"/>
    <col min="13" max="13" width="18.375" style="4" customWidth="1"/>
    <col min="14" max="14" width="18.2539062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3" t="s">
        <v>23</v>
      </c>
      <c r="M1" s="33"/>
      <c r="N1" s="33"/>
      <c r="O1" s="33"/>
    </row>
    <row r="2" spans="1:15" ht="33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1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5"/>
      <c r="M5" s="5"/>
      <c r="N5" s="5"/>
      <c r="O5" s="5"/>
    </row>
    <row r="6" spans="1:15" ht="21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5"/>
      <c r="M6" s="5"/>
      <c r="N6" s="5"/>
      <c r="O6" s="5"/>
    </row>
    <row r="7" spans="1:15" ht="41.2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5"/>
      <c r="M7" s="5"/>
      <c r="N7" s="5"/>
      <c r="O7" s="5"/>
    </row>
    <row r="8" spans="1:11" ht="42" customHeight="1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5" ht="127.5" customHeight="1">
      <c r="A9" s="35" t="s">
        <v>5</v>
      </c>
      <c r="B9" s="40" t="s">
        <v>15</v>
      </c>
      <c r="C9" s="35" t="s">
        <v>22</v>
      </c>
      <c r="D9" s="35" t="s">
        <v>6</v>
      </c>
      <c r="E9" s="35" t="s">
        <v>18</v>
      </c>
      <c r="F9" s="17"/>
      <c r="G9" s="17"/>
      <c r="H9" s="17"/>
      <c r="I9" s="17"/>
      <c r="J9" s="17"/>
      <c r="K9" s="18"/>
      <c r="L9" s="46" t="s">
        <v>7</v>
      </c>
      <c r="M9" s="47"/>
      <c r="N9" s="48"/>
      <c r="O9" s="6" t="s">
        <v>8</v>
      </c>
    </row>
    <row r="10" spans="1:15" ht="327" customHeight="1">
      <c r="A10" s="36"/>
      <c r="B10" s="41"/>
      <c r="C10" s="36"/>
      <c r="D10" s="36"/>
      <c r="E10" s="36"/>
      <c r="F10" s="16" t="s">
        <v>27</v>
      </c>
      <c r="G10" s="16" t="s">
        <v>50</v>
      </c>
      <c r="H10" s="16" t="s">
        <v>51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>
      <c r="A11" s="20">
        <v>1</v>
      </c>
      <c r="B11" s="29" t="s">
        <v>28</v>
      </c>
      <c r="C11" s="29" t="s">
        <v>25</v>
      </c>
      <c r="D11" s="21" t="s">
        <v>26</v>
      </c>
      <c r="E11" s="27">
        <v>240</v>
      </c>
      <c r="F11" s="25">
        <v>880</v>
      </c>
      <c r="G11" s="25">
        <v>900</v>
      </c>
      <c r="H11" s="25">
        <v>950</v>
      </c>
      <c r="I11" s="25"/>
      <c r="J11" s="25"/>
      <c r="K11" s="25"/>
      <c r="L11" s="22">
        <f aca="true" t="shared" si="0" ref="L11:L29">(F11+G11+H11)/3</f>
        <v>910</v>
      </c>
      <c r="M11" s="23">
        <f aca="true" t="shared" si="1" ref="M11:M29">STDEV(F11:J11)</f>
        <v>36.05551275463989</v>
      </c>
      <c r="N11" s="24">
        <f aca="true" t="shared" si="2" ref="N11:N29">M11/L11*100</f>
        <v>3.962144258751636</v>
      </c>
      <c r="O11" s="26">
        <f aca="true" t="shared" si="3" ref="O11:O29">L11*E11</f>
        <v>218400</v>
      </c>
    </row>
    <row r="12" spans="1:15" ht="69.75" customHeight="1">
      <c r="A12" s="20">
        <f aca="true" t="shared" si="4" ref="A12:A29">1+A11</f>
        <v>2</v>
      </c>
      <c r="B12" s="30" t="s">
        <v>32</v>
      </c>
      <c r="C12" s="29" t="s">
        <v>25</v>
      </c>
      <c r="D12" s="21" t="s">
        <v>26</v>
      </c>
      <c r="E12" s="27">
        <v>360</v>
      </c>
      <c r="F12" s="25">
        <v>910</v>
      </c>
      <c r="G12" s="25">
        <v>930</v>
      </c>
      <c r="H12" s="25">
        <v>950</v>
      </c>
      <c r="I12" s="25"/>
      <c r="J12" s="25"/>
      <c r="K12" s="25"/>
      <c r="L12" s="22">
        <f t="shared" si="0"/>
        <v>930</v>
      </c>
      <c r="M12" s="23">
        <f t="shared" si="1"/>
        <v>20</v>
      </c>
      <c r="N12" s="24">
        <f t="shared" si="2"/>
        <v>2.1505376344086025</v>
      </c>
      <c r="O12" s="26">
        <f t="shared" si="3"/>
        <v>334800</v>
      </c>
    </row>
    <row r="13" spans="1:15" ht="69.75" customHeight="1">
      <c r="A13" s="20">
        <f t="shared" si="4"/>
        <v>3</v>
      </c>
      <c r="B13" s="29" t="s">
        <v>33</v>
      </c>
      <c r="C13" s="29" t="s">
        <v>25</v>
      </c>
      <c r="D13" s="21" t="s">
        <v>30</v>
      </c>
      <c r="E13" s="27">
        <v>240</v>
      </c>
      <c r="F13" s="25">
        <v>457</v>
      </c>
      <c r="G13" s="25">
        <v>480</v>
      </c>
      <c r="H13" s="25">
        <v>500</v>
      </c>
      <c r="I13" s="25"/>
      <c r="J13" s="25"/>
      <c r="K13" s="25"/>
      <c r="L13" s="22">
        <f t="shared" si="0"/>
        <v>479</v>
      </c>
      <c r="M13" s="23">
        <f t="shared" si="1"/>
        <v>21.517434791350013</v>
      </c>
      <c r="N13" s="24">
        <f t="shared" si="2"/>
        <v>4.492157576482257</v>
      </c>
      <c r="O13" s="26">
        <f t="shared" si="3"/>
        <v>114960</v>
      </c>
    </row>
    <row r="14" spans="1:15" ht="69.75" customHeight="1">
      <c r="A14" s="20">
        <f t="shared" si="4"/>
        <v>4</v>
      </c>
      <c r="B14" s="29" t="s">
        <v>34</v>
      </c>
      <c r="C14" s="29" t="s">
        <v>25</v>
      </c>
      <c r="D14" s="21" t="s">
        <v>30</v>
      </c>
      <c r="E14" s="27">
        <v>240</v>
      </c>
      <c r="F14" s="25">
        <v>674</v>
      </c>
      <c r="G14" s="25">
        <v>700</v>
      </c>
      <c r="H14" s="25">
        <v>720</v>
      </c>
      <c r="I14" s="25"/>
      <c r="J14" s="25"/>
      <c r="K14" s="25"/>
      <c r="L14" s="22">
        <f t="shared" si="0"/>
        <v>698</v>
      </c>
      <c r="M14" s="23">
        <f t="shared" si="1"/>
        <v>23.065125189341593</v>
      </c>
      <c r="N14" s="24">
        <f t="shared" si="2"/>
        <v>3.3044591961807437</v>
      </c>
      <c r="O14" s="26">
        <f t="shared" si="3"/>
        <v>167520</v>
      </c>
    </row>
    <row r="15" spans="1:15" ht="69.75" customHeight="1">
      <c r="A15" s="20">
        <f t="shared" si="4"/>
        <v>5</v>
      </c>
      <c r="B15" s="29" t="s">
        <v>35</v>
      </c>
      <c r="C15" s="29" t="s">
        <v>25</v>
      </c>
      <c r="D15" s="21" t="s">
        <v>30</v>
      </c>
      <c r="E15" s="27">
        <v>120</v>
      </c>
      <c r="F15" s="25">
        <v>2100</v>
      </c>
      <c r="G15" s="25">
        <v>2200</v>
      </c>
      <c r="H15" s="25">
        <v>2250</v>
      </c>
      <c r="I15" s="25"/>
      <c r="J15" s="25"/>
      <c r="K15" s="25"/>
      <c r="L15" s="22">
        <f t="shared" si="0"/>
        <v>2183.3333333333335</v>
      </c>
      <c r="M15" s="23">
        <f t="shared" si="1"/>
        <v>76.3762615825953</v>
      </c>
      <c r="N15" s="24">
        <f t="shared" si="2"/>
        <v>3.4981493854623804</v>
      </c>
      <c r="O15" s="26">
        <f t="shared" si="3"/>
        <v>262000.00000000003</v>
      </c>
    </row>
    <row r="16" spans="1:15" ht="69.75" customHeight="1">
      <c r="A16" s="20">
        <f t="shared" si="4"/>
        <v>6</v>
      </c>
      <c r="B16" s="29" t="s">
        <v>36</v>
      </c>
      <c r="C16" s="29" t="s">
        <v>25</v>
      </c>
      <c r="D16" s="21" t="s">
        <v>37</v>
      </c>
      <c r="E16" s="27">
        <v>56</v>
      </c>
      <c r="F16" s="25">
        <v>3500</v>
      </c>
      <c r="G16" s="25">
        <v>3550</v>
      </c>
      <c r="H16" s="25">
        <v>3600</v>
      </c>
      <c r="I16" s="25"/>
      <c r="J16" s="25"/>
      <c r="K16" s="25"/>
      <c r="L16" s="22">
        <f t="shared" si="0"/>
        <v>3550</v>
      </c>
      <c r="M16" s="23">
        <f t="shared" si="1"/>
        <v>50</v>
      </c>
      <c r="N16" s="24">
        <f t="shared" si="2"/>
        <v>1.4084507042253522</v>
      </c>
      <c r="O16" s="26">
        <f t="shared" si="3"/>
        <v>198800</v>
      </c>
    </row>
    <row r="17" spans="1:15" ht="69.75" customHeight="1">
      <c r="A17" s="20">
        <f t="shared" si="4"/>
        <v>7</v>
      </c>
      <c r="B17" s="29" t="s">
        <v>53</v>
      </c>
      <c r="C17" s="29" t="s">
        <v>25</v>
      </c>
      <c r="D17" s="21" t="s">
        <v>30</v>
      </c>
      <c r="E17" s="27">
        <v>60</v>
      </c>
      <c r="F17" s="25">
        <v>830</v>
      </c>
      <c r="G17" s="25">
        <v>850</v>
      </c>
      <c r="H17" s="25">
        <v>880</v>
      </c>
      <c r="I17" s="25"/>
      <c r="J17" s="25"/>
      <c r="K17" s="25"/>
      <c r="L17" s="22">
        <f t="shared" si="0"/>
        <v>853.3333333333334</v>
      </c>
      <c r="M17" s="23">
        <f t="shared" si="1"/>
        <v>25.166114784234292</v>
      </c>
      <c r="N17" s="24">
        <f t="shared" si="2"/>
        <v>2.949154076277456</v>
      </c>
      <c r="O17" s="26">
        <f t="shared" si="3"/>
        <v>51200</v>
      </c>
    </row>
    <row r="18" spans="1:15" ht="69.75" customHeight="1">
      <c r="A18" s="20">
        <f t="shared" si="4"/>
        <v>8</v>
      </c>
      <c r="B18" s="29" t="s">
        <v>38</v>
      </c>
      <c r="C18" s="29" t="s">
        <v>25</v>
      </c>
      <c r="D18" s="21" t="s">
        <v>37</v>
      </c>
      <c r="E18" s="27">
        <v>32</v>
      </c>
      <c r="F18" s="25">
        <v>3000</v>
      </c>
      <c r="G18" s="25">
        <v>3200</v>
      </c>
      <c r="H18" s="25">
        <v>3500</v>
      </c>
      <c r="I18" s="25"/>
      <c r="J18" s="25"/>
      <c r="K18" s="25"/>
      <c r="L18" s="22">
        <f t="shared" si="0"/>
        <v>3233.3333333333335</v>
      </c>
      <c r="M18" s="23">
        <f t="shared" si="1"/>
        <v>251.66114784235955</v>
      </c>
      <c r="N18" s="24">
        <f t="shared" si="2"/>
        <v>7.783334469351326</v>
      </c>
      <c r="O18" s="26">
        <f t="shared" si="3"/>
        <v>103466.66666666667</v>
      </c>
    </row>
    <row r="19" spans="1:15" ht="69.75" customHeight="1">
      <c r="A19" s="20">
        <f t="shared" si="4"/>
        <v>9</v>
      </c>
      <c r="B19" s="29" t="s">
        <v>52</v>
      </c>
      <c r="C19" s="29" t="s">
        <v>25</v>
      </c>
      <c r="D19" s="21" t="s">
        <v>30</v>
      </c>
      <c r="E19" s="27">
        <v>240</v>
      </c>
      <c r="F19" s="25">
        <v>850</v>
      </c>
      <c r="G19" s="25">
        <v>880</v>
      </c>
      <c r="H19" s="25">
        <v>900</v>
      </c>
      <c r="I19" s="25"/>
      <c r="J19" s="25"/>
      <c r="K19" s="25"/>
      <c r="L19" s="22">
        <f t="shared" si="0"/>
        <v>876.6666666666666</v>
      </c>
      <c r="M19" s="23">
        <f t="shared" si="1"/>
        <v>25.166114784234292</v>
      </c>
      <c r="N19" s="24">
        <f t="shared" si="2"/>
        <v>2.8706594810913644</v>
      </c>
      <c r="O19" s="26">
        <f t="shared" si="3"/>
        <v>210400</v>
      </c>
    </row>
    <row r="20" spans="1:15" ht="69.75" customHeight="1">
      <c r="A20" s="20">
        <f t="shared" si="4"/>
        <v>10</v>
      </c>
      <c r="B20" s="30" t="s">
        <v>39</v>
      </c>
      <c r="C20" s="29" t="s">
        <v>40</v>
      </c>
      <c r="D20" s="21" t="s">
        <v>19</v>
      </c>
      <c r="E20" s="31">
        <v>4000</v>
      </c>
      <c r="F20" s="25">
        <v>5.7</v>
      </c>
      <c r="G20" s="25">
        <v>5.9</v>
      </c>
      <c r="H20" s="25">
        <v>6</v>
      </c>
      <c r="I20" s="25"/>
      <c r="J20" s="25"/>
      <c r="K20" s="25"/>
      <c r="L20" s="22">
        <f t="shared" si="0"/>
        <v>5.866666666666667</v>
      </c>
      <c r="M20" s="23">
        <f t="shared" si="1"/>
        <v>0.15275252316519497</v>
      </c>
      <c r="N20" s="24">
        <f t="shared" si="2"/>
        <v>2.603736190315823</v>
      </c>
      <c r="O20" s="26">
        <f t="shared" si="3"/>
        <v>23466.666666666668</v>
      </c>
    </row>
    <row r="21" spans="1:15" ht="69.75" customHeight="1">
      <c r="A21" s="20">
        <f t="shared" si="4"/>
        <v>11</v>
      </c>
      <c r="B21" s="30" t="s">
        <v>41</v>
      </c>
      <c r="C21" s="29" t="s">
        <v>40</v>
      </c>
      <c r="D21" s="21" t="s">
        <v>19</v>
      </c>
      <c r="E21" s="31">
        <v>40000</v>
      </c>
      <c r="F21" s="25">
        <v>2.5</v>
      </c>
      <c r="G21" s="25">
        <v>2.8</v>
      </c>
      <c r="H21" s="25">
        <v>3</v>
      </c>
      <c r="I21" s="25"/>
      <c r="J21" s="25"/>
      <c r="K21" s="25"/>
      <c r="L21" s="22">
        <f t="shared" si="0"/>
        <v>2.766666666666667</v>
      </c>
      <c r="M21" s="23">
        <f t="shared" si="1"/>
        <v>0.25166114784235327</v>
      </c>
      <c r="N21" s="24">
        <f t="shared" si="2"/>
        <v>9.09618606659108</v>
      </c>
      <c r="O21" s="26">
        <f t="shared" si="3"/>
        <v>110666.66666666669</v>
      </c>
    </row>
    <row r="22" spans="1:15" ht="69.75" customHeight="1">
      <c r="A22" s="20">
        <f t="shared" si="4"/>
        <v>12</v>
      </c>
      <c r="B22" s="29" t="s">
        <v>49</v>
      </c>
      <c r="C22" s="29" t="s">
        <v>25</v>
      </c>
      <c r="D22" s="21" t="s">
        <v>30</v>
      </c>
      <c r="E22" s="27">
        <v>40</v>
      </c>
      <c r="F22" s="25">
        <v>570</v>
      </c>
      <c r="G22" s="25">
        <v>590</v>
      </c>
      <c r="H22" s="25">
        <v>610</v>
      </c>
      <c r="I22" s="25"/>
      <c r="J22" s="25"/>
      <c r="K22" s="25"/>
      <c r="L22" s="22">
        <f t="shared" si="0"/>
        <v>590</v>
      </c>
      <c r="M22" s="23">
        <f t="shared" si="1"/>
        <v>20</v>
      </c>
      <c r="N22" s="24">
        <f t="shared" si="2"/>
        <v>3.389830508474576</v>
      </c>
      <c r="O22" s="26">
        <f t="shared" si="3"/>
        <v>23600</v>
      </c>
    </row>
    <row r="23" spans="1:15" ht="69.75" customHeight="1">
      <c r="A23" s="20">
        <f t="shared" si="4"/>
        <v>13</v>
      </c>
      <c r="B23" s="29" t="s">
        <v>42</v>
      </c>
      <c r="C23" s="29" t="s">
        <v>43</v>
      </c>
      <c r="D23" s="21" t="s">
        <v>30</v>
      </c>
      <c r="E23" s="27">
        <v>160</v>
      </c>
      <c r="F23" s="25">
        <v>470</v>
      </c>
      <c r="G23" s="25">
        <v>500</v>
      </c>
      <c r="H23" s="25">
        <v>520</v>
      </c>
      <c r="I23" s="25"/>
      <c r="J23" s="25"/>
      <c r="K23" s="25"/>
      <c r="L23" s="22">
        <f t="shared" si="0"/>
        <v>496.6666666666667</v>
      </c>
      <c r="M23" s="23">
        <f t="shared" si="1"/>
        <v>25.166114784235447</v>
      </c>
      <c r="N23" s="24">
        <f t="shared" si="2"/>
        <v>5.0670029766917</v>
      </c>
      <c r="O23" s="26">
        <f t="shared" si="3"/>
        <v>79466.66666666667</v>
      </c>
    </row>
    <row r="24" spans="1:15" ht="69.75" customHeight="1">
      <c r="A24" s="20">
        <f t="shared" si="4"/>
        <v>14</v>
      </c>
      <c r="B24" s="29" t="s">
        <v>44</v>
      </c>
      <c r="C24" s="29" t="s">
        <v>45</v>
      </c>
      <c r="D24" s="21" t="s">
        <v>30</v>
      </c>
      <c r="E24" s="27">
        <v>160</v>
      </c>
      <c r="F24" s="25">
        <v>470</v>
      </c>
      <c r="G24" s="25">
        <v>500</v>
      </c>
      <c r="H24" s="25">
        <v>520</v>
      </c>
      <c r="I24" s="25"/>
      <c r="J24" s="25"/>
      <c r="K24" s="25"/>
      <c r="L24" s="22">
        <f t="shared" si="0"/>
        <v>496.6666666666667</v>
      </c>
      <c r="M24" s="23">
        <f t="shared" si="1"/>
        <v>25.166114784235447</v>
      </c>
      <c r="N24" s="24">
        <f t="shared" si="2"/>
        <v>5.0670029766917</v>
      </c>
      <c r="O24" s="26">
        <f t="shared" si="3"/>
        <v>79466.66666666667</v>
      </c>
    </row>
    <row r="25" spans="1:15" ht="69.75" customHeight="1">
      <c r="A25" s="20">
        <f t="shared" si="4"/>
        <v>15</v>
      </c>
      <c r="B25" s="29" t="s">
        <v>29</v>
      </c>
      <c r="C25" s="29" t="s">
        <v>25</v>
      </c>
      <c r="D25" s="21" t="s">
        <v>30</v>
      </c>
      <c r="E25" s="27">
        <v>440</v>
      </c>
      <c r="F25" s="25">
        <v>770</v>
      </c>
      <c r="G25" s="25">
        <v>790</v>
      </c>
      <c r="H25" s="25">
        <v>800</v>
      </c>
      <c r="I25" s="25"/>
      <c r="J25" s="25"/>
      <c r="K25" s="25"/>
      <c r="L25" s="22">
        <f t="shared" si="0"/>
        <v>786.6666666666666</v>
      </c>
      <c r="M25" s="23">
        <f t="shared" si="1"/>
        <v>15.275252316520737</v>
      </c>
      <c r="N25" s="24">
        <f t="shared" si="2"/>
        <v>1.9417693622695853</v>
      </c>
      <c r="O25" s="26">
        <f t="shared" si="3"/>
        <v>346133.3333333333</v>
      </c>
    </row>
    <row r="26" spans="1:15" ht="69.75" customHeight="1">
      <c r="A26" s="20">
        <f t="shared" si="4"/>
        <v>16</v>
      </c>
      <c r="B26" s="29" t="s">
        <v>31</v>
      </c>
      <c r="C26" s="29" t="s">
        <v>25</v>
      </c>
      <c r="D26" s="21" t="s">
        <v>30</v>
      </c>
      <c r="E26" s="27">
        <v>240</v>
      </c>
      <c r="F26" s="25">
        <v>695</v>
      </c>
      <c r="G26" s="25">
        <v>710</v>
      </c>
      <c r="H26" s="25">
        <v>730</v>
      </c>
      <c r="I26" s="25"/>
      <c r="J26" s="25"/>
      <c r="K26" s="25"/>
      <c r="L26" s="22">
        <f t="shared" si="0"/>
        <v>711.6666666666666</v>
      </c>
      <c r="M26" s="23">
        <f t="shared" si="1"/>
        <v>17.559422921422335</v>
      </c>
      <c r="N26" s="24">
        <f t="shared" si="2"/>
        <v>2.4673662184668386</v>
      </c>
      <c r="O26" s="26">
        <f t="shared" si="3"/>
        <v>170800</v>
      </c>
    </row>
    <row r="27" spans="1:15" ht="69.75" customHeight="1">
      <c r="A27" s="20">
        <f t="shared" si="4"/>
        <v>17</v>
      </c>
      <c r="B27" s="29" t="s">
        <v>46</v>
      </c>
      <c r="C27" s="29" t="s">
        <v>25</v>
      </c>
      <c r="D27" s="21" t="s">
        <v>30</v>
      </c>
      <c r="E27" s="27">
        <v>360</v>
      </c>
      <c r="F27" s="25">
        <v>735</v>
      </c>
      <c r="G27" s="25">
        <v>750</v>
      </c>
      <c r="H27" s="25">
        <v>770</v>
      </c>
      <c r="I27" s="25"/>
      <c r="J27" s="25"/>
      <c r="K27" s="25"/>
      <c r="L27" s="22">
        <f t="shared" si="0"/>
        <v>751.6666666666666</v>
      </c>
      <c r="M27" s="23">
        <f t="shared" si="1"/>
        <v>17.559422921422335</v>
      </c>
      <c r="N27" s="24">
        <f t="shared" si="2"/>
        <v>2.336065133670377</v>
      </c>
      <c r="O27" s="26">
        <f t="shared" si="3"/>
        <v>270600</v>
      </c>
    </row>
    <row r="28" spans="1:15" ht="69.75" customHeight="1">
      <c r="A28" s="20">
        <f t="shared" si="4"/>
        <v>18</v>
      </c>
      <c r="B28" s="29" t="s">
        <v>47</v>
      </c>
      <c r="C28" s="29" t="s">
        <v>25</v>
      </c>
      <c r="D28" s="21" t="s">
        <v>30</v>
      </c>
      <c r="E28" s="27">
        <v>12</v>
      </c>
      <c r="F28" s="25">
        <v>650</v>
      </c>
      <c r="G28" s="25">
        <v>670</v>
      </c>
      <c r="H28" s="25">
        <v>690</v>
      </c>
      <c r="I28" s="25"/>
      <c r="J28" s="25"/>
      <c r="K28" s="25"/>
      <c r="L28" s="22">
        <f t="shared" si="0"/>
        <v>670</v>
      </c>
      <c r="M28" s="23">
        <f t="shared" si="1"/>
        <v>20</v>
      </c>
      <c r="N28" s="24">
        <f t="shared" si="2"/>
        <v>2.9850746268656714</v>
      </c>
      <c r="O28" s="26">
        <f t="shared" si="3"/>
        <v>8040</v>
      </c>
    </row>
    <row r="29" spans="1:15" ht="69.75" customHeight="1">
      <c r="A29" s="20">
        <f t="shared" si="4"/>
        <v>19</v>
      </c>
      <c r="B29" s="29" t="s">
        <v>48</v>
      </c>
      <c r="C29" s="29" t="s">
        <v>25</v>
      </c>
      <c r="D29" s="21" t="s">
        <v>30</v>
      </c>
      <c r="E29" s="27">
        <v>200</v>
      </c>
      <c r="F29" s="25">
        <v>390</v>
      </c>
      <c r="G29" s="25">
        <v>410</v>
      </c>
      <c r="H29" s="25">
        <v>430</v>
      </c>
      <c r="I29" s="25"/>
      <c r="J29" s="25"/>
      <c r="K29" s="25"/>
      <c r="L29" s="22">
        <f t="shared" si="0"/>
        <v>410</v>
      </c>
      <c r="M29" s="23">
        <f t="shared" si="1"/>
        <v>20</v>
      </c>
      <c r="N29" s="24">
        <f t="shared" si="2"/>
        <v>4.878048780487805</v>
      </c>
      <c r="O29" s="26">
        <f t="shared" si="3"/>
        <v>82000</v>
      </c>
    </row>
    <row r="30" spans="1:15" ht="22.5" customHeight="1">
      <c r="A30" s="42" t="s">
        <v>1</v>
      </c>
      <c r="B30" s="38"/>
      <c r="C30" s="38"/>
      <c r="D30" s="19"/>
      <c r="E30" s="19"/>
      <c r="F30" s="14"/>
      <c r="G30" s="14"/>
      <c r="H30" s="14"/>
      <c r="I30" s="32"/>
      <c r="J30" s="32"/>
      <c r="K30" s="32"/>
      <c r="L30" s="14"/>
      <c r="M30" s="14"/>
      <c r="N30" s="15"/>
      <c r="O30" s="28">
        <f>SUM(O11:O29)</f>
        <v>2855786.666666667</v>
      </c>
    </row>
    <row r="31" spans="1:11" ht="18.7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</row>
    <row r="32" s="43" customFormat="1" ht="166.5" customHeight="1">
      <c r="A32" s="43" t="s">
        <v>20</v>
      </c>
    </row>
    <row r="44" spans="3:11" ht="15.75">
      <c r="C44" s="1" t="s">
        <v>0</v>
      </c>
      <c r="D44" s="4"/>
      <c r="F44" s="4"/>
      <c r="G44" s="4"/>
      <c r="H44" s="4"/>
      <c r="I44" s="4"/>
      <c r="J44" s="4"/>
      <c r="K44" s="4"/>
    </row>
  </sheetData>
  <sheetProtection/>
  <mergeCells count="18">
    <mergeCell ref="A30:C30"/>
    <mergeCell ref="A32:IV32"/>
    <mergeCell ref="A7:K7"/>
    <mergeCell ref="A5:K5"/>
    <mergeCell ref="A6:K6"/>
    <mergeCell ref="A4:O4"/>
    <mergeCell ref="E9:E10"/>
    <mergeCell ref="L9:N9"/>
    <mergeCell ref="L1:O1"/>
    <mergeCell ref="A2:O2"/>
    <mergeCell ref="A9:A10"/>
    <mergeCell ref="C9:C10"/>
    <mergeCell ref="D9:D10"/>
    <mergeCell ref="A8:K8"/>
    <mergeCell ref="B9:B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2020-12-09T08:39:56Z</cp:lastPrinted>
  <dcterms:created xsi:type="dcterms:W3CDTF">2011-05-04T10:33:42Z</dcterms:created>
  <dcterms:modified xsi:type="dcterms:W3CDTF">2020-12-09T08:40:00Z</dcterms:modified>
  <cp:category/>
  <cp:version/>
  <cp:contentType/>
  <cp:contentStatus/>
</cp:coreProperties>
</file>