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Общее'!$A$1:$O$27</definedName>
  </definedNames>
  <calcPr fullCalcOnLoad="1"/>
</workbook>
</file>

<file path=xl/sharedStrings.xml><?xml version="1.0" encoding="utf-8"?>
<sst xmlns="http://schemas.openxmlformats.org/spreadsheetml/2006/main" count="69" uniqueCount="40">
  <si>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</si>
  <si>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</si>
  <si>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</si>
  <si>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</si>
  <si>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</si>
  <si>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</si>
  <si>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</si>
  <si>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</si>
  <si>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</si>
  <si>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</si>
  <si>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</si>
  <si>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</si>
  <si>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</si>
  <si>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</si>
  <si>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</si>
  <si>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</si>
  <si>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</si>
  <si>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</si>
  <si>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</si>
  <si>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шт.</t>
  </si>
  <si>
    <t>Основные характеристики закупаемого товара, работ, услуг (ФОРМАТ)</t>
  </si>
  <si>
    <t xml:space="preserve">УТВЕРЖДАЮ
 Главный врач
ЧУЗ "РЖД-МЕДИЦИНА" г.Новороссийск
_ __________________________ М. В. Бакланов
«____» _________________2020 год
</t>
  </si>
  <si>
    <t xml:space="preserve">Источник цены № 1 Коммерческое предложение Исх. № б/н от 16.03.2020г., Вход № б/н от 16.03.2020г.
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</si>
  <si>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</si>
  <si>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>Мягкий инвентарь</t>
  </si>
  <si>
    <t>ПОДУШКА СИНТЕПОНОВАЯ 70*70см</t>
  </si>
  <si>
    <t>ПРОСТЫНЬ БЯЗЬ 1,4*2,0</t>
  </si>
  <si>
    <t>ПОДОДЕЯЛЬНИК БЕЛЫЙ БЯЗЬ 1,4*2,0</t>
  </si>
  <si>
    <t>НАВАЛОЧКА БЕЛАЯ БЯЗЬ 70*70</t>
  </si>
  <si>
    <t>ПОЛОТЕНЦЕ МАХРОВОЕ 50*90</t>
  </si>
  <si>
    <t>ПОЛОТЕНЦЕ ВАФЕЛЬНОЕ БЕЛОЕ 50*70</t>
  </si>
  <si>
    <t>ПЕЛЕНКА БЕЛАЯ БЯЗЬ 90*1,2</t>
  </si>
  <si>
    <t>КОМПЛЕКТ ПОСТЕЛЬНОГО БЕЛЬЯ</t>
  </si>
  <si>
    <t>ХАЛАТ МЕДИЦИНСКИЙ ЖЕНСКИЙ</t>
  </si>
  <si>
    <t>ХАЛАТ МЕДИЦИНСКИЙ МУЖСКОЙ</t>
  </si>
  <si>
    <t>КОСТЮМ МЕДИЦИНСКИЙ ЖЕНСКИЙ</t>
  </si>
  <si>
    <t>КОСТЮМ МЕДИЦИНСКИЙ МУЖСКОЙ</t>
  </si>
  <si>
    <t>КОСТЮМ ОПЕРАЦИОННЫЙ</t>
  </si>
  <si>
    <t>ХАЛАТ ОПЕРАЦИОННЫЙ</t>
  </si>
  <si>
    <t>Дата подготовки обоснования начальной (максимальной) цены контракта 23.03.2020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</si>
</sst>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A"/>
      </left>
      <right>
        <color indexed="63"/>
      </right>
      <top>
        <color indexed="63"/>
      </top>
      <bottom style="medium">
        <color rgb="FF00000A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76" zoomScaleSheetLayoutView="76" zoomScalePageLayoutView="0" workbookViewId="0" topLeftCell="A1">
      <selection activeCell="A7" sqref="A7:K7"/>
    </sheetView>
  </sheetViews>
  <sheetFormatPr defaultColWidth="9.00390625" defaultRowHeight="12.75"/>
  <cols>
    <col min="1" max="1" width="8.625" style="4" customWidth="1"/>
    <col min="2" max="2" width="65.00390625" style="4" customWidth="1"/>
    <col min="3" max="3" width="72.75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37" t="s">
        <v>21</v>
      </c>
      <c r="M1" s="37"/>
      <c r="N1" s="37"/>
      <c r="O1" s="37"/>
    </row>
    <row r="2" spans="1:15" ht="33" customHeight="1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47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21" customHeight="1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5"/>
      <c r="M5" s="5"/>
      <c r="N5" s="5"/>
      <c r="O5" s="5"/>
    </row>
    <row r="6" spans="1:15" ht="21" customHeight="1">
      <c r="A6" s="46" t="s">
        <v>39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"/>
      <c r="M6" s="5"/>
      <c r="N6" s="5"/>
      <c r="O6" s="5"/>
    </row>
    <row r="7" spans="1:15" ht="41.25" customHeight="1">
      <c r="A7" s="41" t="s">
        <v>14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5"/>
      <c r="M7" s="5"/>
      <c r="N7" s="5"/>
      <c r="O7" s="5"/>
    </row>
    <row r="8" spans="1:11" ht="42" customHeight="1">
      <c r="A8" s="42" t="s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5" ht="127.5" customHeight="1">
      <c r="A9" s="39" t="s">
        <v>5</v>
      </c>
      <c r="B9" s="19" t="s">
        <v>15</v>
      </c>
      <c r="C9" s="39" t="s">
        <v>20</v>
      </c>
      <c r="D9" s="39" t="s">
        <v>6</v>
      </c>
      <c r="E9" s="18" t="s">
        <v>18</v>
      </c>
      <c r="F9" s="20"/>
      <c r="G9" s="20"/>
      <c r="H9" s="20"/>
      <c r="I9" s="20"/>
      <c r="J9" s="20"/>
      <c r="K9" s="21"/>
      <c r="L9" s="22" t="s">
        <v>7</v>
      </c>
      <c r="M9" s="23"/>
      <c r="N9" s="24"/>
      <c r="O9" s="6" t="s">
        <v>8</v>
      </c>
    </row>
    <row r="10" spans="1:15" ht="327" customHeight="1">
      <c r="A10" s="40"/>
      <c r="B10" s="25"/>
      <c r="C10" s="40"/>
      <c r="D10" s="40"/>
      <c r="E10" s="16"/>
      <c r="F10" s="17" t="s">
        <v>22</v>
      </c>
      <c r="G10" s="17" t="s">
        <v>22</v>
      </c>
      <c r="H10" s="17" t="s">
        <v>22</v>
      </c>
      <c r="I10" s="11" t="s">
        <v>16</v>
      </c>
      <c r="J10" s="11" t="s">
        <v>17</v>
      </c>
      <c r="K10" s="7" t="s">
        <v>9</v>
      </c>
      <c r="L10" s="6" t="s">
        <v>10</v>
      </c>
      <c r="M10" s="6" t="s">
        <v>11</v>
      </c>
      <c r="N10" s="8" t="s">
        <v>12</v>
      </c>
      <c r="O10" s="9" t="s">
        <v>13</v>
      </c>
    </row>
    <row r="11" spans="1:15" ht="69.75" customHeight="1" thickBot="1">
      <c r="A11" s="27">
        <v>1</v>
      </c>
      <c r="B11" s="29" t="s">
        <v>25</v>
      </c>
      <c r="C11" s="29" t="s">
        <v>25</v>
      </c>
      <c r="D11" s="28" t="s">
        <v>19</v>
      </c>
      <c r="E11" s="33">
        <v>20</v>
      </c>
      <c r="F11" s="34">
        <v>249</v>
      </c>
      <c r="G11" s="34">
        <v>251.49</v>
      </c>
      <c r="H11" s="34">
        <v>273.9</v>
      </c>
      <c r="I11" s="11"/>
      <c r="J11" s="11"/>
      <c r="K11" s="7"/>
      <c r="L11" s="30">
        <f aca="true" t="shared" si="0" ref="L11:L24">(F11+G11+H11)/3</f>
        <v>258.13</v>
      </c>
      <c r="M11" s="31">
        <f aca="true" t="shared" si="1" ref="M11:M24">STDEV(F11:J11)</f>
        <v>13.713850662742129</v>
      </c>
      <c r="N11" s="32">
        <f aca="true" t="shared" si="2" ref="N11:N24">M11/L11*100</f>
        <v>5.312769016674594</v>
      </c>
      <c r="O11" s="35">
        <f aca="true" t="shared" si="3" ref="O11:O24">L11*E11</f>
        <v>5162.6</v>
      </c>
    </row>
    <row r="12" spans="1:15" ht="69.75" customHeight="1" thickBot="1">
      <c r="A12" s="27">
        <f aca="true" t="shared" si="4" ref="A12:A24">1+A11</f>
        <v>2</v>
      </c>
      <c r="B12" s="29" t="s">
        <v>26</v>
      </c>
      <c r="C12" s="29" t="s">
        <v>26</v>
      </c>
      <c r="D12" s="28" t="s">
        <v>19</v>
      </c>
      <c r="E12" s="33">
        <v>90</v>
      </c>
      <c r="F12" s="34">
        <v>380.9</v>
      </c>
      <c r="G12" s="34">
        <v>396.14</v>
      </c>
      <c r="H12" s="34">
        <v>422.8</v>
      </c>
      <c r="I12" s="11"/>
      <c r="J12" s="11"/>
      <c r="K12" s="7"/>
      <c r="L12" s="30">
        <f t="shared" si="0"/>
        <v>399.94666666666666</v>
      </c>
      <c r="M12" s="31">
        <f t="shared" si="1"/>
        <v>21.207794164724646</v>
      </c>
      <c r="N12" s="32">
        <f t="shared" si="2"/>
        <v>5.302655561922752</v>
      </c>
      <c r="O12" s="35">
        <f t="shared" si="3"/>
        <v>35995.2</v>
      </c>
    </row>
    <row r="13" spans="1:15" ht="69.75" customHeight="1" thickBot="1">
      <c r="A13" s="27">
        <f t="shared" si="4"/>
        <v>3</v>
      </c>
      <c r="B13" s="29" t="s">
        <v>27</v>
      </c>
      <c r="C13" s="29" t="s">
        <v>27</v>
      </c>
      <c r="D13" s="28" t="s">
        <v>19</v>
      </c>
      <c r="E13" s="33">
        <v>70</v>
      </c>
      <c r="F13" s="34">
        <v>714.9</v>
      </c>
      <c r="G13" s="34">
        <v>743.5</v>
      </c>
      <c r="H13" s="34">
        <v>793.54</v>
      </c>
      <c r="I13" s="11"/>
      <c r="J13" s="11"/>
      <c r="K13" s="7"/>
      <c r="L13" s="30">
        <f t="shared" si="0"/>
        <v>750.6466666666666</v>
      </c>
      <c r="M13" s="31">
        <f t="shared" si="1"/>
        <v>39.80412708919995</v>
      </c>
      <c r="N13" s="32">
        <f t="shared" si="2"/>
        <v>5.302644886968563</v>
      </c>
      <c r="O13" s="35">
        <f t="shared" si="3"/>
        <v>52545.26666666666</v>
      </c>
    </row>
    <row r="14" spans="1:15" ht="69.75" customHeight="1" thickBot="1">
      <c r="A14" s="27">
        <f t="shared" si="4"/>
        <v>4</v>
      </c>
      <c r="B14" s="29" t="s">
        <v>28</v>
      </c>
      <c r="C14" s="29" t="s">
        <v>28</v>
      </c>
      <c r="D14" s="28" t="s">
        <v>19</v>
      </c>
      <c r="E14" s="33">
        <v>72</v>
      </c>
      <c r="F14" s="34">
        <v>140.1</v>
      </c>
      <c r="G14" s="34">
        <v>144.3</v>
      </c>
      <c r="H14" s="34">
        <v>156.91</v>
      </c>
      <c r="I14" s="11"/>
      <c r="J14" s="11"/>
      <c r="K14" s="7"/>
      <c r="L14" s="30">
        <f t="shared" si="0"/>
        <v>147.10333333333332</v>
      </c>
      <c r="M14" s="31">
        <f t="shared" si="1"/>
        <v>8.748601793049072</v>
      </c>
      <c r="N14" s="32">
        <f t="shared" si="2"/>
        <v>5.947249185186653</v>
      </c>
      <c r="O14" s="35">
        <f t="shared" si="3"/>
        <v>10591.439999999999</v>
      </c>
    </row>
    <row r="15" spans="1:15" ht="69.75" customHeight="1" thickBot="1">
      <c r="A15" s="27">
        <f t="shared" si="4"/>
        <v>5</v>
      </c>
      <c r="B15" s="29" t="s">
        <v>29</v>
      </c>
      <c r="C15" s="29" t="s">
        <v>29</v>
      </c>
      <c r="D15" s="28" t="s">
        <v>19</v>
      </c>
      <c r="E15" s="33">
        <v>130</v>
      </c>
      <c r="F15" s="34">
        <v>169.9</v>
      </c>
      <c r="G15" s="34">
        <v>171.6</v>
      </c>
      <c r="H15" s="34">
        <v>186.89</v>
      </c>
      <c r="I15" s="11"/>
      <c r="J15" s="11"/>
      <c r="K15" s="7"/>
      <c r="L15" s="30">
        <f t="shared" si="0"/>
        <v>176.13</v>
      </c>
      <c r="M15" s="31">
        <f t="shared" si="1"/>
        <v>9.35712028350588</v>
      </c>
      <c r="N15" s="32">
        <f t="shared" si="2"/>
        <v>5.312621520187294</v>
      </c>
      <c r="O15" s="35">
        <f t="shared" si="3"/>
        <v>22896.899999999998</v>
      </c>
    </row>
    <row r="16" spans="1:15" ht="69.75" customHeight="1" thickBot="1">
      <c r="A16" s="27">
        <f t="shared" si="4"/>
        <v>6</v>
      </c>
      <c r="B16" s="29" t="s">
        <v>30</v>
      </c>
      <c r="C16" s="29" t="s">
        <v>30</v>
      </c>
      <c r="D16" s="28" t="s">
        <v>19</v>
      </c>
      <c r="E16" s="33">
        <v>50</v>
      </c>
      <c r="F16" s="34">
        <v>53.94</v>
      </c>
      <c r="G16" s="34">
        <v>54.48</v>
      </c>
      <c r="H16" s="34">
        <v>59.33</v>
      </c>
      <c r="I16" s="11"/>
      <c r="J16" s="11"/>
      <c r="K16" s="7"/>
      <c r="L16" s="30">
        <f t="shared" si="0"/>
        <v>55.916666666666664</v>
      </c>
      <c r="M16" s="31">
        <f t="shared" si="1"/>
        <v>2.968338480249934</v>
      </c>
      <c r="N16" s="32">
        <f t="shared" si="2"/>
        <v>5.308503988524473</v>
      </c>
      <c r="O16" s="35">
        <f t="shared" si="3"/>
        <v>2795.833333333333</v>
      </c>
    </row>
    <row r="17" spans="1:15" ht="69.75" customHeight="1" thickBot="1">
      <c r="A17" s="27">
        <f t="shared" si="4"/>
        <v>7</v>
      </c>
      <c r="B17" s="29" t="s">
        <v>31</v>
      </c>
      <c r="C17" s="29" t="s">
        <v>31</v>
      </c>
      <c r="D17" s="28" t="s">
        <v>19</v>
      </c>
      <c r="E17" s="33">
        <v>60</v>
      </c>
      <c r="F17" s="34">
        <v>220.11</v>
      </c>
      <c r="G17" s="34">
        <v>228.91</v>
      </c>
      <c r="H17" s="34">
        <v>242.12</v>
      </c>
      <c r="I17" s="11"/>
      <c r="J17" s="11"/>
      <c r="K17" s="7"/>
      <c r="L17" s="30">
        <f t="shared" si="0"/>
        <v>230.38</v>
      </c>
      <c r="M17" s="31">
        <f t="shared" si="1"/>
        <v>11.078388872034354</v>
      </c>
      <c r="N17" s="32">
        <f t="shared" si="2"/>
        <v>4.8087459293490555</v>
      </c>
      <c r="O17" s="35">
        <f t="shared" si="3"/>
        <v>13822.8</v>
      </c>
    </row>
    <row r="18" spans="1:15" ht="69.75" customHeight="1" thickBot="1">
      <c r="A18" s="27">
        <f t="shared" si="4"/>
        <v>8</v>
      </c>
      <c r="B18" s="29" t="s">
        <v>32</v>
      </c>
      <c r="C18" s="29" t="s">
        <v>32</v>
      </c>
      <c r="D18" s="28" t="s">
        <v>19</v>
      </c>
      <c r="E18" s="33">
        <v>70</v>
      </c>
      <c r="F18" s="34">
        <v>751</v>
      </c>
      <c r="G18" s="34">
        <v>773.53</v>
      </c>
      <c r="H18" s="34">
        <v>826.1</v>
      </c>
      <c r="I18" s="11"/>
      <c r="J18" s="11"/>
      <c r="K18" s="7"/>
      <c r="L18" s="30">
        <f t="shared" si="0"/>
        <v>783.5433333333334</v>
      </c>
      <c r="M18" s="31">
        <f t="shared" si="1"/>
        <v>38.53832681024536</v>
      </c>
      <c r="N18" s="32">
        <f t="shared" si="2"/>
        <v>4.918467833335577</v>
      </c>
      <c r="O18" s="35">
        <f t="shared" si="3"/>
        <v>54848.03333333334</v>
      </c>
    </row>
    <row r="19" spans="1:15" ht="69.75" customHeight="1" thickBot="1">
      <c r="A19" s="27">
        <f t="shared" si="4"/>
        <v>9</v>
      </c>
      <c r="B19" s="29" t="s">
        <v>33</v>
      </c>
      <c r="C19" s="29" t="s">
        <v>33</v>
      </c>
      <c r="D19" s="28" t="s">
        <v>19</v>
      </c>
      <c r="E19" s="33">
        <v>220</v>
      </c>
      <c r="F19" s="34">
        <v>722</v>
      </c>
      <c r="G19" s="34">
        <v>736.44</v>
      </c>
      <c r="H19" s="34">
        <v>794.2</v>
      </c>
      <c r="I19" s="11"/>
      <c r="J19" s="11"/>
      <c r="K19" s="7"/>
      <c r="L19" s="30">
        <f t="shared" si="0"/>
        <v>750.8800000000001</v>
      </c>
      <c r="M19" s="31">
        <f t="shared" si="1"/>
        <v>38.204648931770926</v>
      </c>
      <c r="N19" s="32">
        <f t="shared" si="2"/>
        <v>5.087983290508593</v>
      </c>
      <c r="O19" s="35">
        <f t="shared" si="3"/>
        <v>165193.60000000003</v>
      </c>
    </row>
    <row r="20" spans="1:15" ht="69.75" customHeight="1" thickBot="1">
      <c r="A20" s="27">
        <f t="shared" si="4"/>
        <v>10</v>
      </c>
      <c r="B20" s="29" t="s">
        <v>34</v>
      </c>
      <c r="C20" s="29" t="s">
        <v>34</v>
      </c>
      <c r="D20" s="28" t="s">
        <v>19</v>
      </c>
      <c r="E20" s="33">
        <v>10</v>
      </c>
      <c r="F20" s="34">
        <v>722</v>
      </c>
      <c r="G20" s="34">
        <v>750.88</v>
      </c>
      <c r="H20" s="34">
        <v>794.2</v>
      </c>
      <c r="I20" s="11"/>
      <c r="J20" s="11"/>
      <c r="K20" s="7"/>
      <c r="L20" s="30">
        <f t="shared" si="0"/>
        <v>755.6933333333333</v>
      </c>
      <c r="M20" s="31">
        <f t="shared" si="1"/>
        <v>36.3398697484373</v>
      </c>
      <c r="N20" s="32">
        <f t="shared" si="2"/>
        <v>4.80881174221077</v>
      </c>
      <c r="O20" s="35">
        <f t="shared" si="3"/>
        <v>7556.9333333333325</v>
      </c>
    </row>
    <row r="21" spans="1:15" ht="69.75" customHeight="1" thickBot="1">
      <c r="A21" s="27">
        <f t="shared" si="4"/>
        <v>11</v>
      </c>
      <c r="B21" s="29" t="s">
        <v>35</v>
      </c>
      <c r="C21" s="29" t="s">
        <v>35</v>
      </c>
      <c r="D21" s="28" t="s">
        <v>19</v>
      </c>
      <c r="E21" s="33">
        <v>132</v>
      </c>
      <c r="F21" s="34">
        <v>992.02</v>
      </c>
      <c r="G21" s="34">
        <v>1021.78</v>
      </c>
      <c r="H21" s="34">
        <v>1101.14</v>
      </c>
      <c r="I21" s="11"/>
      <c r="J21" s="11"/>
      <c r="K21" s="7"/>
      <c r="L21" s="30">
        <f t="shared" si="0"/>
        <v>1038.3133333333333</v>
      </c>
      <c r="M21" s="31">
        <f t="shared" si="1"/>
        <v>56.407507774527666</v>
      </c>
      <c r="N21" s="32">
        <f t="shared" si="2"/>
        <v>5.432609402543323</v>
      </c>
      <c r="O21" s="35">
        <f t="shared" si="3"/>
        <v>137057.36</v>
      </c>
    </row>
    <row r="22" spans="1:15" ht="69.75" customHeight="1" thickBot="1">
      <c r="A22" s="27">
        <f t="shared" si="4"/>
        <v>12</v>
      </c>
      <c r="B22" s="29" t="s">
        <v>36</v>
      </c>
      <c r="C22" s="29" t="s">
        <v>36</v>
      </c>
      <c r="D22" s="28" t="s">
        <v>19</v>
      </c>
      <c r="E22" s="33">
        <v>15</v>
      </c>
      <c r="F22" s="34">
        <v>2185</v>
      </c>
      <c r="G22" s="34">
        <v>2272.4</v>
      </c>
      <c r="H22" s="34">
        <v>2403.5</v>
      </c>
      <c r="I22" s="11"/>
      <c r="J22" s="11"/>
      <c r="K22" s="7"/>
      <c r="L22" s="30">
        <f t="shared" si="0"/>
        <v>2286.9666666666667</v>
      </c>
      <c r="M22" s="31">
        <f t="shared" si="1"/>
        <v>109.97592160711815</v>
      </c>
      <c r="N22" s="32">
        <f t="shared" si="2"/>
        <v>4.808811742210999</v>
      </c>
      <c r="O22" s="35">
        <f t="shared" si="3"/>
        <v>34304.5</v>
      </c>
    </row>
    <row r="23" spans="1:15" ht="69.75" customHeight="1" thickBot="1">
      <c r="A23" s="27">
        <f t="shared" si="4"/>
        <v>13</v>
      </c>
      <c r="B23" s="29" t="s">
        <v>37</v>
      </c>
      <c r="C23" s="29" t="s">
        <v>37</v>
      </c>
      <c r="D23" s="28" t="s">
        <v>19</v>
      </c>
      <c r="E23" s="33">
        <v>50</v>
      </c>
      <c r="F23" s="34">
        <v>821.01</v>
      </c>
      <c r="G23" s="34">
        <v>829.22</v>
      </c>
      <c r="H23" s="34">
        <v>911.32</v>
      </c>
      <c r="I23" s="11"/>
      <c r="J23" s="11"/>
      <c r="K23" s="7"/>
      <c r="L23" s="30">
        <f t="shared" si="0"/>
        <v>853.85</v>
      </c>
      <c r="M23" s="31">
        <f t="shared" si="1"/>
        <v>49.93948037374931</v>
      </c>
      <c r="N23" s="32">
        <f t="shared" si="2"/>
        <v>5.84874162601737</v>
      </c>
      <c r="O23" s="35">
        <f t="shared" si="3"/>
        <v>42692.5</v>
      </c>
    </row>
    <row r="24" spans="1:15" ht="69.75" customHeight="1" hidden="1" thickBot="1">
      <c r="A24" s="27">
        <f t="shared" si="4"/>
        <v>14</v>
      </c>
      <c r="B24" s="29" t="s">
        <v>38</v>
      </c>
      <c r="C24" s="29" t="s">
        <v>38</v>
      </c>
      <c r="D24" s="28" t="s">
        <v>19</v>
      </c>
      <c r="E24" s="33">
        <v>50</v>
      </c>
      <c r="F24" s="34"/>
      <c r="G24" s="34"/>
      <c r="H24" s="34"/>
      <c r="I24" s="11"/>
      <c r="J24" s="11"/>
      <c r="K24" s="7"/>
      <c r="L24" s="30">
        <f t="shared" si="0"/>
        <v>0</v>
      </c>
      <c r="M24" s="31" t="e">
        <f t="shared" si="1"/>
        <v>#DIV/0!</v>
      </c>
      <c r="N24" s="32" t="e">
        <f t="shared" si="2"/>
        <v>#DIV/0!</v>
      </c>
      <c r="O24" s="35">
        <f t="shared" si="3"/>
        <v>0</v>
      </c>
    </row>
    <row r="25" spans="1:15" ht="22.5" customHeight="1">
      <c r="A25" s="44" t="s">
        <v>1</v>
      </c>
      <c r="B25" s="42"/>
      <c r="C25" s="42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5"/>
      <c r="O25" s="36">
        <f>SUM(O11:O24)</f>
        <v>585462.9666666667</v>
      </c>
    </row>
    <row r="26" spans="1:11" ht="18.75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</row>
    <row r="27" s="45" customFormat="1" ht="166.5" customHeight="1">
      <c r="A27" s="45" t="s">
        <v>23</v>
      </c>
    </row>
    <row r="39" spans="3:11" ht="15.75">
      <c r="C39" s="1" t="s">
        <v>0</v>
      </c>
      <c r="D39" s="4"/>
      <c r="F39" s="4"/>
      <c r="G39" s="4"/>
      <c r="H39" s="4"/>
      <c r="I39" s="4"/>
      <c r="J39" s="4"/>
      <c r="K39" s="4"/>
    </row>
  </sheetData>
  <sheetProtection/>
  <mergeCells count="15">
    <mergeCell ref="A25:C25"/>
    <mergeCell ref="A27:IV27"/>
    <mergeCell ref="A7:K7"/>
    <mergeCell ref="A5:K5"/>
    <mergeCell ref="A6:K6"/>
    <mergeCell ref="A4:O4"/>
    <mergeCell ref="L1:O1"/>
    <mergeCell ref="A2:O2"/>
    <mergeCell ref="A9:A10"/>
    <mergeCell ref="C9:C10"/>
    <mergeCell ref="D9:D10"/>
    <mergeCell ref="A8:K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2020-03-30T12:15:06Z</cp:lastPrinted>
  <dcterms:created xsi:type="dcterms:W3CDTF">2011-05-04T10:33:42Z</dcterms:created>
  <dcterms:modified xsi:type="dcterms:W3CDTF">2020-03-30T12:15:10Z</dcterms:modified>
  <cp:category/>
  <cp:version/>
  <cp:contentType/>
  <cp:contentStatus/>
</cp:coreProperties>
</file>