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7 Общее" sheetId="1" r:id="rId1"/>
    <sheet name="Лист1" sheetId="2" r:id="rId2"/>
  </sheets>
  <definedNames>
    <definedName name="OLE_LINK1" localSheetId="0">'Приложение 7 Общее'!#REF!</definedName>
    <definedName name="_xlnm.Print_Area" localSheetId="0">'Приложение 7 Общее'!$A$1:$S$19</definedName>
  </definedNames>
  <calcPr fullCalcOnLoad="1"/>
</workbook>
</file>

<file path=xl/sharedStrings.xml><?xml version="1.0" encoding="utf-8"?>
<sst xmlns="http://schemas.openxmlformats.org/spreadsheetml/2006/main" count="67" uniqueCount="46">
  <si>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</si>
  <si>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</si>
  <si>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</si>
  <si>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(указывается предмет государственного контракта/договора)</t>
  </si>
  <si>
    <t>Обоснование начальной (максимальной) цены  контракта (лота)</t>
  </si>
  <si>
    <t>№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</si>
  <si>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</si>
  <si>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</si>
  <si>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</si>
  <si>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</si>
  <si>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</si>
  <si>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</si>
  <si>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2"/>
        <rFont val="Times New Roman"/>
        <family val="1"/>
      </rPr>
      <t xml:space="preserve">         (не должен превышать 33%)</t>
    </r>
  </si>
  <si>
    <r>
      <rPr>
        <b/>
        <sz val="12"/>
        <rFont val="Times New Roman"/>
        <family val="1"/>
      </rPr>
      <t>Расчет Н(М)ЦК по формуле</t>
    </r>
    <r>
      <rPr>
        <sz val="12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</si>
  <si>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</si>
  <si>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</si>
  <si>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t>Основные характеристики закупаемого товара, работ, услуг</t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</si>
  <si>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</si>
  <si>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</si>
  <si>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 xml:space="preserve"> - </t>
  </si>
  <si>
    <t>Общее кол-во</t>
  </si>
  <si>
    <t>фл</t>
  </si>
  <si>
    <t xml:space="preserve">Работник контрактной службы/контрактный"
управляющий:                                                    ________________________Т.В. Пестерева
                                                                           (подпись)                     (инициалы, фамилия)    
    "__" ______________ 20__ г.
</t>
  </si>
  <si>
    <t xml:space="preserve">УТВЕРЖДАЮ
 Главный врач
ЧУЗ "РЖД-МЕДИЦИНА" г.Новороссийск
_ __________________________ М. В. Бакланов
«____» _________________2019 год
</t>
  </si>
  <si>
    <t>ПД</t>
  </si>
  <si>
    <t>СУММА ПД</t>
  </si>
  <si>
    <t>ОМС</t>
  </si>
  <si>
    <t>СУММА ОМС</t>
  </si>
  <si>
    <t>Дата подготовки обоснования начальной (максимальной) цены контракта 14.11.2019 г.</t>
  </si>
  <si>
    <t xml:space="preserve">Источник цены № 1 Коммерческое предложение Исх. № б/н от 14.11.2019 г., Вход № б/н от 14.11.2019 г.
</t>
  </si>
  <si>
    <t xml:space="preserve">Источник цены № 2 Коммерческое предложение Исх. № б/н от 14.11.2019 г., Вход № б/н от 14.11.2019 г.
</t>
  </si>
  <si>
    <t xml:space="preserve">Источник цены № 3 Коммерческое предложение Исх. № б/н от 14.11.2019 г., Вход № б/н от 14.11.2019 г.
</t>
  </si>
  <si>
    <t>шт</t>
  </si>
  <si>
    <t>Поставка дезинфицирующих средств</t>
  </si>
  <si>
    <t>Янилис Час+ 1литр (для предстерилизационной очистки, дезинфекции инструментария, генеральных уборок)</t>
  </si>
  <si>
    <t>Концентрированное средство.
Прозрачная  жидкость от бесцветного до светло-желтого  цвета с запахом отдушки.
Действующие вещества: комплекс четвертичных аммониевых соединений (N,N-дидецилдиметиламмоний хлорид; N,N-диоктилдиметиламмоний хлорид; алкилдиметилбензиламмоний хлорид)  20% суммарно и 2-феноксиэтанол 5%.</t>
  </si>
  <si>
    <t>Салфетка инъекционная Умилон (бензэтоний хлорид) 1 гр.6*8 см (для обработки инъекционного поля и оборудования)</t>
  </si>
  <si>
    <t>Действующие вещества: изопропиловый спирт (пропанол-2) – 50%, пропиловый спирт (пропанол-1) – 20%, комплекс ЧАС (бензэтоний хлорид; N,N-диоктилдиметиламмоний хлорид; дидецилдиметиламмоний хлорид) – 0,2% (суммарно).
Функциональные добавки: компоненты для ухода за кожей рук, отдушка.</t>
  </si>
  <si>
    <t>ЮНИТ ХЛОР  1 КГ</t>
  </si>
  <si>
    <t>Таблетки  белого цвета цилиндрической формы, массой 3,0 г.
Действующее вещество: натриевая соль дихлоризоциануровой кислоты (90% в таблетке). Содержание «активного хлора»  в таблетке 50%.
Функциональные добавки:  ускорители растворения,  антикоррозийная и стабилизирующая добавки,  ПАВ  и отдушка.
рН 1% раствора средства: 6.5±0.5</t>
  </si>
  <si>
    <t>Спрей для дезинфекции Озализ(изопропанол) 0,5л</t>
  </si>
  <si>
    <t>Прозрачная  жидкость светло-желтого  цвета с запахом отдушки.
Действующее вещества: пропанол - 1, пропанол - 2, комплекс четвертичных аммониевых соединений (бензэтоний хлорид, N,N-диоктилдиметиламмоний хлорид; дидецилдиметиламмоний хлорид; алкилдиметилбензиламмоний хлорид) – 0,2%, комплекс НПАВ.
Функциональные добавки: комплексообразующая и стабилизирующая добавки, ароматизатор.
рН средства: 10,0±1,0.</t>
  </si>
  <si>
    <t>Антисептик УМИЛОН (бензэтоний хлорид)  0,5 л с дозатором</t>
  </si>
  <si>
    <t>Готовый к применению раствор в виде прозрачной жидкости от бесцветного до желтого цвета, с запахом спирта или с запахом спирта и отдушки.
Действующие вещества: изопропиловый спирт (пропанол-2) – 50%, пропиловый спирт (пропанол-1) – 20%, комплекс ЧАС (бензэтоний хлорид; N,N-диоктилдиметиламмоний хлорид; дидецилдиметиламмоний хлорид) – 0,2% (суммарно).
Функциональные добавки: компоненты для ухода за кожей рук, отдушка.</t>
  </si>
  <si>
    <t>Мыло трикломед (с дозатором)</t>
  </si>
  <si>
    <t>Специальные мягкие моющие компоненты позволяют легко очистить поры кожи при
незначительной и легко смываемой пене. Антибактериальным компонентом мыла является агент Триклозан высшего качества (2,4,4-трихлор-2-гидроксифенилэфир), обладающий
пролонгированным антимикробным действием широкого спектра ( Гр+ и Гр- бактерии, грибки, дрожжи и вирусы), обладает противовоспалительным и противораздражительным свойствами, высокой стабильностью, хорошими токсикологическим показателями.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</si>
</sst>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7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10" xfId="0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15" borderId="15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15" borderId="16" xfId="0" applyFont="1" applyFill="1" applyBorder="1" applyAlignment="1">
      <alignment horizontal="center" vertical="center" wrapText="1"/>
    </xf>
    <xf numFmtId="0" fontId="4" fillId="32" borderId="11" xfId="0" applyNumberFormat="1" applyFont="1" applyFill="1" applyBorder="1" applyAlignment="1">
      <alignment horizontal="center" vertical="top" wrapText="1"/>
    </xf>
    <xf numFmtId="0" fontId="4" fillId="15" borderId="11" xfId="0" applyNumberFormat="1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wrapText="1"/>
    </xf>
    <xf numFmtId="0" fontId="3" fillId="15" borderId="12" xfId="0" applyFont="1" applyFill="1" applyBorder="1" applyAlignment="1">
      <alignment wrapText="1"/>
    </xf>
    <xf numFmtId="0" fontId="3" fillId="32" borderId="0" xfId="0" applyFont="1" applyFill="1" applyBorder="1" applyAlignment="1">
      <alignment horizontal="right" wrapText="1"/>
    </xf>
    <xf numFmtId="0" fontId="3" fillId="15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2" fontId="4" fillId="32" borderId="11" xfId="0" applyNumberFormat="1" applyFont="1" applyFill="1" applyBorder="1" applyAlignment="1">
      <alignment horizontal="center" vertical="top" wrapText="1"/>
    </xf>
    <xf numFmtId="2" fontId="4" fillId="15" borderId="11" xfId="0" applyNumberFormat="1" applyFont="1" applyFill="1" applyBorder="1" applyAlignment="1">
      <alignment horizontal="center" vertical="top" wrapText="1"/>
    </xf>
    <xf numFmtId="2" fontId="3" fillId="32" borderId="12" xfId="0" applyNumberFormat="1" applyFont="1" applyFill="1" applyBorder="1" applyAlignment="1">
      <alignment wrapText="1"/>
    </xf>
    <xf numFmtId="2" fontId="3" fillId="15" borderId="12" xfId="0" applyNumberFormat="1" applyFont="1" applyFill="1" applyBorder="1" applyAlignment="1">
      <alignment wrapText="1"/>
    </xf>
    <xf numFmtId="2" fontId="3" fillId="15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19" xfId="0" applyFont="1" applyBorder="1" applyAlignment="1">
      <alignment horizontal="left" wrapText="1"/>
    </xf>
    <xf numFmtId="0" fontId="5" fillId="0" borderId="0" xfId="0" applyFont="1" applyFill="1" applyAlignment="1">
      <alignment horizontal="center" vertical="top"/>
    </xf>
    <xf numFmtId="0" fontId="3" fillId="0" borderId="18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2" fontId="10" fillId="0" borderId="1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9</xdr:row>
      <xdr:rowOff>942975</xdr:rowOff>
    </xdr:from>
    <xdr:to>
      <xdr:col>18</xdr:col>
      <xdr:colOff>0</xdr:colOff>
      <xdr:row>9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41575" y="7124700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9</xdr:row>
      <xdr:rowOff>942975</xdr:rowOff>
    </xdr:from>
    <xdr:to>
      <xdr:col>16</xdr:col>
      <xdr:colOff>1133475</xdr:colOff>
      <xdr:row>9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60425" y="7124700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view="pageBreakPreview" zoomScale="55" zoomScaleSheetLayoutView="55" zoomScalePageLayoutView="0" workbookViewId="0" topLeftCell="A1">
      <selection activeCell="A6" sqref="A6:O6"/>
    </sheetView>
  </sheetViews>
  <sheetFormatPr defaultColWidth="9.00390625" defaultRowHeight="12.75"/>
  <cols>
    <col min="1" max="1" width="8.625" style="5" customWidth="1"/>
    <col min="2" max="2" width="32.75390625" style="5" customWidth="1"/>
    <col min="3" max="3" width="92.00390625" style="5" customWidth="1"/>
    <col min="4" max="4" width="19.00390625" style="6" customWidth="1"/>
    <col min="5" max="5" width="17.25390625" style="6" bestFit="1" customWidth="1"/>
    <col min="6" max="9" width="17.25390625" style="6" customWidth="1"/>
    <col min="10" max="14" width="14.375" style="6" customWidth="1"/>
    <col min="15" max="15" width="13.125" style="6" customWidth="1"/>
    <col min="16" max="17" width="20.75390625" style="5" customWidth="1"/>
    <col min="18" max="18" width="18.875" style="5" customWidth="1"/>
    <col min="19" max="19" width="17.125" style="5" customWidth="1"/>
    <col min="20" max="16384" width="9.125" style="5" customWidth="1"/>
  </cols>
  <sheetData>
    <row r="1" spans="1:19" ht="142.5" customHeight="1">
      <c r="A1" s="6"/>
      <c r="B1" s="6"/>
      <c r="C1" s="6"/>
      <c r="M1" s="11"/>
      <c r="N1" s="11"/>
      <c r="O1" s="11"/>
      <c r="P1" s="26" t="s">
        <v>23</v>
      </c>
      <c r="Q1" s="26"/>
      <c r="R1" s="26"/>
      <c r="S1" s="26"/>
    </row>
    <row r="2" spans="1:19" ht="33" customHeight="1">
      <c r="A2" s="54" t="s">
        <v>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21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  <c r="Q3" s="14"/>
      <c r="R3" s="14"/>
      <c r="S3" s="14"/>
    </row>
    <row r="4" spans="1:19" ht="37.5" customHeight="1">
      <c r="A4" s="64" t="s">
        <v>33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ht="21" customHeight="1">
      <c r="A5" s="59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"/>
      <c r="Q5" s="6"/>
      <c r="R5" s="6"/>
      <c r="S5" s="6"/>
    </row>
    <row r="6" spans="1:19" ht="21" customHeight="1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"/>
      <c r="Q6" s="6"/>
      <c r="R6" s="6"/>
      <c r="S6" s="6"/>
    </row>
    <row r="7" spans="1:19" ht="41.25" customHeight="1">
      <c r="A7" s="57" t="s">
        <v>14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6"/>
      <c r="Q7" s="6"/>
      <c r="R7" s="6"/>
      <c r="S7" s="6"/>
    </row>
    <row r="8" spans="1:15" ht="42" customHeight="1">
      <c r="A8" s="58" t="s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9" ht="127.5" customHeight="1">
      <c r="A9" s="55" t="s">
        <v>5</v>
      </c>
      <c r="B9" s="42" t="s">
        <v>15</v>
      </c>
      <c r="C9" s="55" t="s">
        <v>16</v>
      </c>
      <c r="D9" s="55" t="s">
        <v>6</v>
      </c>
      <c r="E9" s="41" t="s">
        <v>20</v>
      </c>
      <c r="F9" s="28"/>
      <c r="G9" s="28"/>
      <c r="H9" s="29"/>
      <c r="I9" s="29"/>
      <c r="J9" s="43"/>
      <c r="K9" s="43"/>
      <c r="L9" s="43"/>
      <c r="M9" s="43"/>
      <c r="N9" s="43"/>
      <c r="O9" s="44"/>
      <c r="P9" s="45" t="s">
        <v>7</v>
      </c>
      <c r="Q9" s="46"/>
      <c r="R9" s="47"/>
      <c r="S9" s="7" t="s">
        <v>8</v>
      </c>
    </row>
    <row r="10" spans="1:19" ht="327" customHeight="1">
      <c r="A10" s="56"/>
      <c r="B10" s="48"/>
      <c r="C10" s="56"/>
      <c r="D10" s="56"/>
      <c r="E10" s="27"/>
      <c r="F10" s="30" t="s">
        <v>24</v>
      </c>
      <c r="G10" s="30" t="s">
        <v>25</v>
      </c>
      <c r="H10" s="31" t="s">
        <v>26</v>
      </c>
      <c r="I10" s="31" t="s">
        <v>27</v>
      </c>
      <c r="J10" s="39" t="s">
        <v>29</v>
      </c>
      <c r="K10" s="20" t="s">
        <v>30</v>
      </c>
      <c r="L10" s="20" t="s">
        <v>31</v>
      </c>
      <c r="M10" s="12" t="s">
        <v>17</v>
      </c>
      <c r="N10" s="12" t="s">
        <v>18</v>
      </c>
      <c r="O10" s="8" t="s">
        <v>9</v>
      </c>
      <c r="P10" s="7" t="s">
        <v>10</v>
      </c>
      <c r="Q10" s="7" t="s">
        <v>11</v>
      </c>
      <c r="R10" s="9" t="s">
        <v>12</v>
      </c>
      <c r="S10" s="10" t="s">
        <v>13</v>
      </c>
    </row>
    <row r="11" spans="1:19" ht="152.25" customHeight="1">
      <c r="A11" s="21">
        <v>1</v>
      </c>
      <c r="B11" s="21" t="s">
        <v>34</v>
      </c>
      <c r="C11" s="21" t="s">
        <v>35</v>
      </c>
      <c r="D11" s="22" t="s">
        <v>21</v>
      </c>
      <c r="E11" s="22">
        <v>72</v>
      </c>
      <c r="F11" s="32">
        <v>72</v>
      </c>
      <c r="G11" s="49">
        <f aca="true" t="shared" si="0" ref="G11:G16">F11*P11</f>
        <v>47481.600000000006</v>
      </c>
      <c r="H11" s="33">
        <v>0</v>
      </c>
      <c r="I11" s="50">
        <f aca="true" t="shared" si="1" ref="I11:I16">H11*P11</f>
        <v>0</v>
      </c>
      <c r="J11" s="65">
        <v>629</v>
      </c>
      <c r="K11" s="65">
        <v>756.4</v>
      </c>
      <c r="L11" s="65">
        <v>593</v>
      </c>
      <c r="M11" s="15" t="s">
        <v>19</v>
      </c>
      <c r="N11" s="15" t="s">
        <v>19</v>
      </c>
      <c r="O11" s="15" t="s">
        <v>19</v>
      </c>
      <c r="P11" s="16">
        <f aca="true" t="shared" si="2" ref="P11:P16">(J11+K11+L11)/3</f>
        <v>659.4666666666667</v>
      </c>
      <c r="Q11" s="17">
        <f aca="true" t="shared" si="3" ref="Q11:Q16">STDEV(J11:N11)</f>
        <v>85.85483872987723</v>
      </c>
      <c r="R11" s="18">
        <f aca="true" t="shared" si="4" ref="R11:R16">Q11/P11*100</f>
        <v>13.018829164457726</v>
      </c>
      <c r="S11" s="19">
        <f aca="true" t="shared" si="5" ref="S11:S16">P11*E11</f>
        <v>47481.600000000006</v>
      </c>
    </row>
    <row r="12" spans="1:19" ht="269.25" customHeight="1">
      <c r="A12" s="21">
        <v>2</v>
      </c>
      <c r="B12" s="21" t="s">
        <v>36</v>
      </c>
      <c r="C12" s="21" t="s">
        <v>37</v>
      </c>
      <c r="D12" s="22" t="s">
        <v>32</v>
      </c>
      <c r="E12" s="22">
        <v>39000</v>
      </c>
      <c r="F12" s="32">
        <v>21000</v>
      </c>
      <c r="G12" s="49">
        <f t="shared" si="0"/>
        <v>36400</v>
      </c>
      <c r="H12" s="33">
        <v>18000</v>
      </c>
      <c r="I12" s="50">
        <f t="shared" si="1"/>
        <v>31200</v>
      </c>
      <c r="J12" s="65">
        <v>1.33</v>
      </c>
      <c r="K12" s="65">
        <v>2.32</v>
      </c>
      <c r="L12" s="65">
        <v>1.55</v>
      </c>
      <c r="M12" s="15" t="s">
        <v>19</v>
      </c>
      <c r="N12" s="15" t="s">
        <v>19</v>
      </c>
      <c r="O12" s="15" t="s">
        <v>19</v>
      </c>
      <c r="P12" s="16">
        <f t="shared" si="2"/>
        <v>1.7333333333333334</v>
      </c>
      <c r="Q12" s="17">
        <f t="shared" si="3"/>
        <v>0.5198397188877871</v>
      </c>
      <c r="R12" s="18">
        <f t="shared" si="4"/>
        <v>29.990753012756947</v>
      </c>
      <c r="S12" s="19">
        <f t="shared" si="5"/>
        <v>67600</v>
      </c>
    </row>
    <row r="13" spans="1:19" ht="162" customHeight="1">
      <c r="A13" s="21">
        <v>3</v>
      </c>
      <c r="B13" s="21" t="s">
        <v>38</v>
      </c>
      <c r="C13" s="21" t="s">
        <v>39</v>
      </c>
      <c r="D13" s="22" t="s">
        <v>32</v>
      </c>
      <c r="E13" s="22">
        <v>90</v>
      </c>
      <c r="F13" s="32">
        <v>60</v>
      </c>
      <c r="G13" s="49">
        <f t="shared" si="0"/>
        <v>38935</v>
      </c>
      <c r="H13" s="33">
        <v>30</v>
      </c>
      <c r="I13" s="50">
        <f t="shared" si="1"/>
        <v>19467.5</v>
      </c>
      <c r="J13" s="65">
        <v>528</v>
      </c>
      <c r="K13" s="65">
        <v>813.75</v>
      </c>
      <c r="L13" s="65">
        <v>605</v>
      </c>
      <c r="M13" s="15" t="s">
        <v>19</v>
      </c>
      <c r="N13" s="15" t="s">
        <v>19</v>
      </c>
      <c r="O13" s="15" t="s">
        <v>19</v>
      </c>
      <c r="P13" s="16">
        <f t="shared" si="2"/>
        <v>648.9166666666666</v>
      </c>
      <c r="Q13" s="17">
        <f t="shared" si="3"/>
        <v>147.85050163368865</v>
      </c>
      <c r="R13" s="18">
        <f t="shared" si="4"/>
        <v>22.784204695059252</v>
      </c>
      <c r="S13" s="19">
        <f t="shared" si="5"/>
        <v>58402.5</v>
      </c>
    </row>
    <row r="14" spans="1:19" ht="182.25" customHeight="1">
      <c r="A14" s="21">
        <v>4</v>
      </c>
      <c r="B14" s="21" t="s">
        <v>40</v>
      </c>
      <c r="C14" s="21" t="s">
        <v>41</v>
      </c>
      <c r="D14" s="22" t="s">
        <v>21</v>
      </c>
      <c r="E14" s="22">
        <v>60</v>
      </c>
      <c r="F14" s="32">
        <v>60</v>
      </c>
      <c r="G14" s="49">
        <f t="shared" si="0"/>
        <v>18620</v>
      </c>
      <c r="H14" s="33">
        <v>1</v>
      </c>
      <c r="I14" s="50">
        <f t="shared" si="1"/>
        <v>310.3333333333333</v>
      </c>
      <c r="J14" s="65">
        <v>317</v>
      </c>
      <c r="K14" s="65">
        <v>338</v>
      </c>
      <c r="L14" s="65">
        <v>276</v>
      </c>
      <c r="M14" s="15" t="s">
        <v>19</v>
      </c>
      <c r="N14" s="15" t="s">
        <v>19</v>
      </c>
      <c r="O14" s="15" t="s">
        <v>19</v>
      </c>
      <c r="P14" s="16">
        <f t="shared" si="2"/>
        <v>310.3333333333333</v>
      </c>
      <c r="Q14" s="17">
        <f t="shared" si="3"/>
        <v>31.533051443419538</v>
      </c>
      <c r="R14" s="18">
        <f t="shared" si="4"/>
        <v>10.161026243851625</v>
      </c>
      <c r="S14" s="19">
        <f t="shared" si="5"/>
        <v>18620</v>
      </c>
    </row>
    <row r="15" spans="1:19" ht="184.5" customHeight="1">
      <c r="A15" s="21">
        <v>5</v>
      </c>
      <c r="B15" s="21" t="s">
        <v>42</v>
      </c>
      <c r="C15" s="21" t="s">
        <v>43</v>
      </c>
      <c r="D15" s="22" t="s">
        <v>21</v>
      </c>
      <c r="E15" s="22">
        <v>60</v>
      </c>
      <c r="F15" s="32">
        <v>30</v>
      </c>
      <c r="G15" s="49">
        <f t="shared" si="0"/>
        <v>9130</v>
      </c>
      <c r="H15" s="33">
        <v>30</v>
      </c>
      <c r="I15" s="50">
        <f t="shared" si="1"/>
        <v>9130</v>
      </c>
      <c r="J15" s="65">
        <v>299</v>
      </c>
      <c r="K15" s="65">
        <v>326</v>
      </c>
      <c r="L15" s="65">
        <v>288</v>
      </c>
      <c r="M15" s="15" t="s">
        <v>19</v>
      </c>
      <c r="N15" s="15" t="s">
        <v>19</v>
      </c>
      <c r="O15" s="15" t="s">
        <v>19</v>
      </c>
      <c r="P15" s="16">
        <f t="shared" si="2"/>
        <v>304.3333333333333</v>
      </c>
      <c r="Q15" s="17">
        <f t="shared" si="3"/>
        <v>19.5533458347502</v>
      </c>
      <c r="R15" s="18">
        <f t="shared" si="4"/>
        <v>6.424976725547711</v>
      </c>
      <c r="S15" s="19">
        <f t="shared" si="5"/>
        <v>18260</v>
      </c>
    </row>
    <row r="16" spans="1:19" ht="180" customHeight="1">
      <c r="A16" s="21">
        <v>6</v>
      </c>
      <c r="B16" s="21" t="s">
        <v>44</v>
      </c>
      <c r="C16" s="21" t="s">
        <v>45</v>
      </c>
      <c r="D16" s="22" t="s">
        <v>21</v>
      </c>
      <c r="E16" s="22">
        <v>90</v>
      </c>
      <c r="F16" s="32">
        <v>60</v>
      </c>
      <c r="G16" s="49">
        <f t="shared" si="0"/>
        <v>11965</v>
      </c>
      <c r="H16" s="33">
        <v>30</v>
      </c>
      <c r="I16" s="50">
        <f t="shared" si="1"/>
        <v>5982.5</v>
      </c>
      <c r="J16" s="65">
        <v>201</v>
      </c>
      <c r="K16" s="65">
        <v>178.25</v>
      </c>
      <c r="L16" s="65">
        <v>219</v>
      </c>
      <c r="M16" s="15" t="s">
        <v>19</v>
      </c>
      <c r="N16" s="15" t="s">
        <v>19</v>
      </c>
      <c r="O16" s="15" t="s">
        <v>19</v>
      </c>
      <c r="P16" s="16">
        <f t="shared" si="2"/>
        <v>199.41666666666666</v>
      </c>
      <c r="Q16" s="17">
        <f t="shared" si="3"/>
        <v>20.42108795665245</v>
      </c>
      <c r="R16" s="18">
        <f t="shared" si="4"/>
        <v>10.240411846211007</v>
      </c>
      <c r="S16" s="19">
        <f t="shared" si="5"/>
        <v>17947.5</v>
      </c>
    </row>
    <row r="17" spans="1:19" ht="18.75" customHeight="1">
      <c r="A17" s="60" t="s">
        <v>1</v>
      </c>
      <c r="B17" s="61"/>
      <c r="C17" s="61"/>
      <c r="D17" s="24"/>
      <c r="E17" s="24"/>
      <c r="F17" s="34"/>
      <c r="G17" s="51">
        <f>SUM(G11:G16)</f>
        <v>162531.6</v>
      </c>
      <c r="H17" s="35"/>
      <c r="I17" s="52">
        <f>SUM(I11:I16)</f>
        <v>66090.33333333334</v>
      </c>
      <c r="J17" s="24"/>
      <c r="K17" s="24"/>
      <c r="L17" s="24"/>
      <c r="M17" s="24"/>
      <c r="N17" s="24"/>
      <c r="O17" s="24"/>
      <c r="P17" s="24"/>
      <c r="Q17" s="24"/>
      <c r="R17" s="25"/>
      <c r="S17" s="4">
        <f>SUM(S11:S16)</f>
        <v>228311.6</v>
      </c>
    </row>
    <row r="18" spans="1:15" ht="18.75">
      <c r="A18" s="2"/>
      <c r="B18" s="2"/>
      <c r="C18" s="2"/>
      <c r="D18" s="3"/>
      <c r="E18" s="3"/>
      <c r="F18" s="36"/>
      <c r="G18" s="36"/>
      <c r="H18" s="53">
        <f>G17+I17</f>
        <v>228621.93333333335</v>
      </c>
      <c r="I18" s="37"/>
      <c r="J18" s="3"/>
      <c r="K18" s="3"/>
      <c r="L18" s="3"/>
      <c r="M18" s="3"/>
      <c r="N18" s="3"/>
      <c r="O18" s="3"/>
    </row>
    <row r="19" s="62" customFormat="1" ht="166.5" customHeight="1">
      <c r="A19" s="62" t="s">
        <v>22</v>
      </c>
    </row>
    <row r="20" spans="6:9" ht="18.75">
      <c r="F20" s="40"/>
      <c r="G20" s="40"/>
      <c r="H20" s="40"/>
      <c r="I20" s="40"/>
    </row>
    <row r="21" spans="6:9" ht="18.75">
      <c r="F21" s="40"/>
      <c r="G21" s="40"/>
      <c r="H21" s="40"/>
      <c r="I21" s="40"/>
    </row>
    <row r="22" spans="6:9" ht="18.75">
      <c r="F22" s="40"/>
      <c r="G22" s="40"/>
      <c r="H22" s="40"/>
      <c r="I22" s="40"/>
    </row>
    <row r="23" spans="6:9" ht="18.75">
      <c r="F23" s="40"/>
      <c r="G23" s="40"/>
      <c r="H23" s="40"/>
      <c r="I23" s="40"/>
    </row>
    <row r="24" spans="6:9" ht="18.75">
      <c r="F24" s="40"/>
      <c r="G24" s="40"/>
      <c r="H24" s="40"/>
      <c r="I24" s="40"/>
    </row>
    <row r="25" spans="6:9" ht="18.75">
      <c r="F25" s="40"/>
      <c r="G25" s="40"/>
      <c r="H25" s="40"/>
      <c r="I25" s="40"/>
    </row>
    <row r="26" spans="6:9" ht="18.75">
      <c r="F26" s="40"/>
      <c r="G26" s="40"/>
      <c r="H26" s="40"/>
      <c r="I26" s="40"/>
    </row>
    <row r="27" spans="6:9" ht="18.75">
      <c r="F27" s="40"/>
      <c r="G27" s="40"/>
      <c r="H27" s="40"/>
      <c r="I27" s="40"/>
    </row>
    <row r="28" spans="6:9" ht="18.75">
      <c r="F28" s="40"/>
      <c r="G28" s="40"/>
      <c r="H28" s="40"/>
      <c r="I28" s="40"/>
    </row>
    <row r="29" spans="6:9" ht="18.75">
      <c r="F29" s="40"/>
      <c r="G29" s="40"/>
      <c r="H29" s="40"/>
      <c r="I29" s="40"/>
    </row>
    <row r="30" spans="6:9" ht="18.75">
      <c r="F30" s="40"/>
      <c r="G30" s="40"/>
      <c r="H30" s="40"/>
      <c r="I30" s="40"/>
    </row>
    <row r="31" spans="3:15" ht="18.75">
      <c r="C31" s="1" t="s">
        <v>0</v>
      </c>
      <c r="D31" s="5"/>
      <c r="F31" s="40"/>
      <c r="G31" s="40"/>
      <c r="H31" s="40"/>
      <c r="I31" s="40"/>
      <c r="J31" s="5"/>
      <c r="K31" s="5"/>
      <c r="L31" s="5"/>
      <c r="M31" s="5"/>
      <c r="N31" s="5"/>
      <c r="O31" s="5"/>
    </row>
    <row r="32" spans="6:9" ht="18.75">
      <c r="F32" s="40"/>
      <c r="G32" s="40"/>
      <c r="H32" s="40"/>
      <c r="I32" s="40"/>
    </row>
    <row r="33" spans="6:9" ht="18.75">
      <c r="F33" s="40"/>
      <c r="G33" s="40"/>
      <c r="H33" s="40"/>
      <c r="I33" s="40"/>
    </row>
    <row r="34" spans="6:9" ht="18.75">
      <c r="F34" s="40"/>
      <c r="G34" s="40"/>
      <c r="H34" s="40"/>
      <c r="I34" s="40"/>
    </row>
    <row r="35" spans="6:9" ht="18.75">
      <c r="F35" s="40"/>
      <c r="G35" s="40"/>
      <c r="H35" s="40"/>
      <c r="I35" s="40"/>
    </row>
    <row r="36" spans="6:9" ht="18.75">
      <c r="F36" s="40"/>
      <c r="G36" s="40"/>
      <c r="H36" s="40"/>
      <c r="I36" s="40"/>
    </row>
    <row r="37" spans="6:9" ht="18.75">
      <c r="F37" s="40"/>
      <c r="G37" s="40"/>
      <c r="H37" s="40"/>
      <c r="I37" s="40"/>
    </row>
    <row r="38" spans="6:9" ht="18.75">
      <c r="F38" s="40"/>
      <c r="G38" s="40"/>
      <c r="H38" s="40"/>
      <c r="I38" s="40"/>
    </row>
    <row r="39" spans="6:9" ht="18.75">
      <c r="F39" s="40"/>
      <c r="G39" s="40"/>
      <c r="H39" s="40"/>
      <c r="I39" s="40"/>
    </row>
    <row r="40" spans="6:9" ht="18.75">
      <c r="F40" s="40"/>
      <c r="G40" s="40"/>
      <c r="H40" s="40"/>
      <c r="I40" s="40"/>
    </row>
    <row r="41" spans="6:9" ht="18.75">
      <c r="F41" s="38"/>
      <c r="G41" s="38"/>
      <c r="H41" s="38"/>
      <c r="I41" s="38"/>
    </row>
    <row r="42" spans="6:9" ht="18.75">
      <c r="F42" s="3"/>
      <c r="G42" s="3"/>
      <c r="H42" s="3"/>
      <c r="I42" s="3"/>
    </row>
    <row r="43" spans="6:9" ht="18.75">
      <c r="F43" s="23"/>
      <c r="G43" s="23"/>
      <c r="H43" s="23"/>
      <c r="I43" s="23"/>
    </row>
  </sheetData>
  <sheetProtection/>
  <mergeCells count="14">
    <mergeCell ref="A17:C17"/>
    <mergeCell ref="A19:IV19"/>
    <mergeCell ref="A7:O7"/>
    <mergeCell ref="A5:O5"/>
    <mergeCell ref="A6:O6"/>
    <mergeCell ref="A4:S4"/>
    <mergeCell ref="A2:S2"/>
    <mergeCell ref="A9:A10"/>
    <mergeCell ref="C9:C10"/>
    <mergeCell ref="D9:D10"/>
    <mergeCell ref="A8:O8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2019-02-14T12:06:46Z</cp:lastPrinted>
  <dcterms:created xsi:type="dcterms:W3CDTF">2011-05-04T10:33:42Z</dcterms:created>
  <dcterms:modified xsi:type="dcterms:W3CDTF">2019-11-18T10:15:48Z</dcterms:modified>
  <cp:category/>
  <cp:version/>
  <cp:contentType/>
  <cp:contentStatus/>
</cp:coreProperties>
</file>